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justiceuk.sharepoint.com/sites/yjbBusinessIntelligenceandInsights/Statistics and Analysis/Annual Statistics/000 25 - YJ Stats 24-25/Annex A - Regional Comparisons/"/>
    </mc:Choice>
  </mc:AlternateContent>
  <xr:revisionPtr revIDLastSave="1559" documentId="8_{960120BB-138E-48F3-B63D-2AD68997C664}" xr6:coauthVersionLast="47" xr6:coauthVersionMax="47" xr10:uidLastSave="{C01B8F78-1B0F-4205-AA85-DA0BE9905D95}"/>
  <bookViews>
    <workbookView xWindow="-120" yWindow="-120" windowWidth="29040" windowHeight="15720" xr2:uid="{0C5CBA57-3CE2-40C6-A88F-A6C1592D27EE}"/>
  </bookViews>
  <sheets>
    <sheet name="Cover" sheetId="12" r:id="rId1"/>
    <sheet name="Notes" sheetId="13" r:id="rId2"/>
    <sheet name="A.1" sheetId="14" r:id="rId3"/>
    <sheet name="A.2" sheetId="2" r:id="rId4"/>
    <sheet name="A.3" sheetId="10" r:id="rId5"/>
    <sheet name="A.4" sheetId="20" r:id="rId6"/>
    <sheet name="A.5" sheetId="15" r:id="rId7"/>
    <sheet name="A.6" sheetId="3" r:id="rId8"/>
    <sheet name="A.7" sheetId="21" r:id="rId9"/>
    <sheet name="A.8" sheetId="7" r:id="rId10"/>
    <sheet name="A.9" sheetId="8" r:id="rId11"/>
    <sheet name="A.10" sheetId="9" r:id="rId12"/>
    <sheet name="A.11" sheetId="16" r:id="rId13"/>
    <sheet name="A.12" sheetId="11" r:id="rId14"/>
    <sheet name="A.13" sheetId="19"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4" i="3" l="1"/>
  <c r="O14" i="3"/>
  <c r="J1" i="14"/>
  <c r="K1" i="14"/>
  <c r="L1" i="14"/>
  <c r="M1" i="14"/>
  <c r="N1" i="14"/>
  <c r="N10" i="21" l="1"/>
  <c r="N11" i="21"/>
  <c r="N12" i="21"/>
  <c r="N13" i="21"/>
  <c r="N14" i="21"/>
  <c r="N15" i="21"/>
  <c r="H36" i="2"/>
  <c r="H35" i="2"/>
  <c r="H34" i="2"/>
  <c r="H33" i="2"/>
  <c r="H32" i="2"/>
  <c r="H31" i="2"/>
  <c r="H30" i="2"/>
  <c r="H29" i="2"/>
  <c r="H28" i="2"/>
  <c r="H27" i="2"/>
  <c r="H26" i="2"/>
  <c r="N5" i="7"/>
  <c r="N6" i="7"/>
  <c r="N7" i="7"/>
  <c r="N8" i="7"/>
  <c r="N9" i="7"/>
  <c r="N10" i="7"/>
  <c r="N11" i="7"/>
  <c r="N4" i="7"/>
  <c r="N12" i="7"/>
  <c r="N13" i="7"/>
  <c r="N14" i="7"/>
  <c r="C16" i="11" l="1"/>
  <c r="D16" i="11"/>
  <c r="E16" i="11"/>
  <c r="F16" i="11"/>
  <c r="G16" i="11"/>
  <c r="H16" i="11"/>
  <c r="I16" i="11"/>
  <c r="J16" i="11"/>
  <c r="K16" i="11"/>
  <c r="L16" i="11"/>
  <c r="M16" i="11"/>
  <c r="L25" i="9"/>
  <c r="K25" i="9"/>
  <c r="J24" i="9"/>
  <c r="I24" i="9"/>
  <c r="H23" i="9"/>
  <c r="G23" i="9"/>
  <c r="F15" i="9"/>
  <c r="E15" i="9"/>
  <c r="D22" i="9"/>
  <c r="C22" i="9"/>
  <c r="E16" i="9" l="1"/>
  <c r="G17" i="9"/>
  <c r="I18" i="9"/>
  <c r="K19" i="9"/>
  <c r="C21" i="9"/>
  <c r="E22" i="9"/>
  <c r="G15" i="9"/>
  <c r="I23" i="9"/>
  <c r="K24" i="9"/>
  <c r="F16" i="9"/>
  <c r="H17" i="9"/>
  <c r="J18" i="9"/>
  <c r="L19" i="9"/>
  <c r="D21" i="9"/>
  <c r="F22" i="9"/>
  <c r="H15" i="9"/>
  <c r="J23" i="9"/>
  <c r="L24" i="9"/>
  <c r="G16" i="9"/>
  <c r="I17" i="9"/>
  <c r="K18" i="9"/>
  <c r="C20" i="9"/>
  <c r="E21" i="9"/>
  <c r="G22" i="9"/>
  <c r="I15" i="9"/>
  <c r="K23" i="9"/>
  <c r="C25" i="9"/>
  <c r="H16" i="9"/>
  <c r="J17" i="9"/>
  <c r="L18" i="9"/>
  <c r="D20" i="9"/>
  <c r="F21" i="9"/>
  <c r="H22" i="9"/>
  <c r="J15" i="9"/>
  <c r="L23" i="9"/>
  <c r="D25" i="9"/>
  <c r="I16" i="9"/>
  <c r="K17" i="9"/>
  <c r="C19" i="9"/>
  <c r="E20" i="9"/>
  <c r="G21" i="9"/>
  <c r="I22" i="9"/>
  <c r="K15" i="9"/>
  <c r="C24" i="9"/>
  <c r="E25" i="9"/>
  <c r="J16" i="9"/>
  <c r="L17" i="9"/>
  <c r="D19" i="9"/>
  <c r="F20" i="9"/>
  <c r="H21" i="9"/>
  <c r="J22" i="9"/>
  <c r="L15" i="9"/>
  <c r="D24" i="9"/>
  <c r="F25" i="9"/>
  <c r="K16" i="9"/>
  <c r="C18" i="9"/>
  <c r="E19" i="9"/>
  <c r="G20" i="9"/>
  <c r="I21" i="9"/>
  <c r="K22" i="9"/>
  <c r="C23" i="9"/>
  <c r="E24" i="9"/>
  <c r="G25" i="9"/>
  <c r="L16" i="9"/>
  <c r="D18" i="9"/>
  <c r="F19" i="9"/>
  <c r="H20" i="9"/>
  <c r="J21" i="9"/>
  <c r="L22" i="9"/>
  <c r="D23" i="9"/>
  <c r="F24" i="9"/>
  <c r="H25" i="9"/>
  <c r="C17" i="9"/>
  <c r="E18" i="9"/>
  <c r="G19" i="9"/>
  <c r="I20" i="9"/>
  <c r="K21" i="9"/>
  <c r="C15" i="9"/>
  <c r="E23" i="9"/>
  <c r="G24" i="9"/>
  <c r="I25" i="9"/>
  <c r="D17" i="9"/>
  <c r="F18" i="9"/>
  <c r="H19" i="9"/>
  <c r="J20" i="9"/>
  <c r="L21" i="9"/>
  <c r="D15" i="9"/>
  <c r="F23" i="9"/>
  <c r="H24" i="9"/>
  <c r="J25" i="9"/>
  <c r="C16" i="9"/>
  <c r="E17" i="9"/>
  <c r="G18" i="9"/>
  <c r="I19" i="9"/>
  <c r="K20" i="9"/>
  <c r="D16" i="9"/>
  <c r="F17" i="9"/>
  <c r="H18" i="9"/>
  <c r="J19" i="9"/>
  <c r="L20" i="9"/>
  <c r="D16" i="8" l="1"/>
  <c r="E16" i="8"/>
  <c r="F16" i="8"/>
  <c r="G16" i="8"/>
  <c r="H16" i="8"/>
  <c r="I16" i="8"/>
  <c r="J16" i="8"/>
  <c r="K16" i="8"/>
  <c r="L16" i="8"/>
  <c r="M16" i="8"/>
  <c r="O16" i="8" s="1"/>
  <c r="D17" i="8"/>
  <c r="E17" i="8"/>
  <c r="F17" i="8"/>
  <c r="G17" i="8"/>
  <c r="H17" i="8"/>
  <c r="I17" i="8"/>
  <c r="J17" i="8"/>
  <c r="K17" i="8"/>
  <c r="L17" i="8"/>
  <c r="M17" i="8"/>
  <c r="O17" i="8" s="1"/>
  <c r="D18" i="8"/>
  <c r="E18" i="8"/>
  <c r="F18" i="8"/>
  <c r="G18" i="8"/>
  <c r="H18" i="8"/>
  <c r="I18" i="8"/>
  <c r="J18" i="8"/>
  <c r="K18" i="8"/>
  <c r="L18" i="8"/>
  <c r="M18" i="8"/>
  <c r="O18" i="8" s="1"/>
  <c r="D19" i="8"/>
  <c r="E19" i="8"/>
  <c r="F19" i="8"/>
  <c r="G19" i="8"/>
  <c r="H19" i="8"/>
  <c r="I19" i="8"/>
  <c r="J19" i="8"/>
  <c r="K19" i="8"/>
  <c r="L19" i="8"/>
  <c r="M19" i="8"/>
  <c r="O19" i="8" s="1"/>
  <c r="D20" i="8"/>
  <c r="E20" i="8"/>
  <c r="F20" i="8"/>
  <c r="G20" i="8"/>
  <c r="H20" i="8"/>
  <c r="I20" i="8"/>
  <c r="J20" i="8"/>
  <c r="K20" i="8"/>
  <c r="L20" i="8"/>
  <c r="M20" i="8"/>
  <c r="D21" i="8"/>
  <c r="E21" i="8"/>
  <c r="F21" i="8"/>
  <c r="G21" i="8"/>
  <c r="H21" i="8"/>
  <c r="I21" i="8"/>
  <c r="J21" i="8"/>
  <c r="K21" i="8"/>
  <c r="L21" i="8"/>
  <c r="M21" i="8"/>
  <c r="O21" i="8" s="1"/>
  <c r="D22" i="8"/>
  <c r="E22" i="8"/>
  <c r="F22" i="8"/>
  <c r="G22" i="8"/>
  <c r="H22" i="8"/>
  <c r="I22" i="8"/>
  <c r="J22" i="8"/>
  <c r="K22" i="8"/>
  <c r="L22" i="8"/>
  <c r="M22" i="8"/>
  <c r="O22" i="8" s="1"/>
  <c r="D15" i="8"/>
  <c r="E15" i="8"/>
  <c r="F15" i="8"/>
  <c r="G15" i="8"/>
  <c r="H15" i="8"/>
  <c r="I15" i="8"/>
  <c r="J15" i="8"/>
  <c r="K15" i="8"/>
  <c r="L15" i="8"/>
  <c r="M15" i="8"/>
  <c r="O15" i="8" s="1"/>
  <c r="D23" i="8"/>
  <c r="E23" i="8"/>
  <c r="F23" i="8"/>
  <c r="G23" i="8"/>
  <c r="H23" i="8"/>
  <c r="I23" i="8"/>
  <c r="J23" i="8"/>
  <c r="K23" i="8"/>
  <c r="L23" i="8"/>
  <c r="M23" i="8"/>
  <c r="O23" i="8" s="1"/>
  <c r="D24" i="8"/>
  <c r="E24" i="8"/>
  <c r="F24" i="8"/>
  <c r="G24" i="8"/>
  <c r="H24" i="8"/>
  <c r="I24" i="8"/>
  <c r="J24" i="8"/>
  <c r="K24" i="8"/>
  <c r="L24" i="8"/>
  <c r="M24" i="8"/>
  <c r="O24" i="8" s="1"/>
  <c r="D25" i="8"/>
  <c r="E25" i="8"/>
  <c r="F25" i="8"/>
  <c r="G25" i="8"/>
  <c r="H25" i="8"/>
  <c r="I25" i="8"/>
  <c r="J25" i="8"/>
  <c r="K25" i="8"/>
  <c r="L25" i="8"/>
  <c r="M25" i="8"/>
  <c r="O25" i="8" s="1"/>
  <c r="O27" i="8"/>
  <c r="N27" i="8"/>
  <c r="N15" i="8"/>
  <c r="O20" i="8"/>
  <c r="N19" i="8"/>
  <c r="N18" i="8"/>
  <c r="O14" i="8"/>
  <c r="N14" i="8"/>
  <c r="O13" i="8"/>
  <c r="N13" i="8"/>
  <c r="O12" i="8"/>
  <c r="N12" i="8"/>
  <c r="O4" i="8"/>
  <c r="N4" i="8"/>
  <c r="O11" i="8"/>
  <c r="N11" i="8"/>
  <c r="O10" i="8"/>
  <c r="N10" i="8"/>
  <c r="O9" i="8"/>
  <c r="N9" i="8"/>
  <c r="O8" i="8"/>
  <c r="N8" i="8"/>
  <c r="O7" i="8"/>
  <c r="N7" i="8"/>
  <c r="O6" i="8"/>
  <c r="N6" i="8"/>
  <c r="O5" i="8"/>
  <c r="N5" i="8"/>
  <c r="C25" i="8"/>
  <c r="N25" i="8" s="1"/>
  <c r="C24" i="8"/>
  <c r="N24" i="8" s="1"/>
  <c r="C23" i="8"/>
  <c r="N23" i="8" s="1"/>
  <c r="C15" i="8"/>
  <c r="C22" i="8"/>
  <c r="C21" i="8"/>
  <c r="C20" i="8"/>
  <c r="C19" i="8"/>
  <c r="C18" i="8"/>
  <c r="C17" i="8"/>
  <c r="C16" i="8"/>
  <c r="G14" i="15"/>
  <c r="G13" i="15"/>
  <c r="G12" i="15"/>
  <c r="G4" i="15"/>
  <c r="G11" i="15"/>
  <c r="G10" i="15"/>
  <c r="G9" i="15"/>
  <c r="G8" i="15"/>
  <c r="G7" i="15"/>
  <c r="G6" i="15"/>
  <c r="G5" i="15"/>
  <c r="N16" i="21"/>
  <c r="N17" i="21"/>
  <c r="N18" i="21"/>
  <c r="N19" i="21"/>
  <c r="N20" i="21"/>
  <c r="N21" i="21"/>
  <c r="N22" i="21"/>
  <c r="N23" i="21"/>
  <c r="N24" i="21"/>
  <c r="N25" i="21"/>
  <c r="N26" i="21"/>
  <c r="N27" i="21"/>
  <c r="N28" i="21"/>
  <c r="N29" i="21"/>
  <c r="N30" i="21"/>
  <c r="N31" i="21"/>
  <c r="N32" i="21"/>
  <c r="N33" i="21"/>
  <c r="N34" i="21"/>
  <c r="N35" i="21"/>
  <c r="N36" i="21"/>
  <c r="N37" i="21"/>
  <c r="N38" i="21"/>
  <c r="N39" i="21"/>
  <c r="N40" i="21"/>
  <c r="N41" i="21"/>
  <c r="N42" i="21"/>
  <c r="N43" i="21"/>
  <c r="N44" i="21"/>
  <c r="N45" i="21"/>
  <c r="N46" i="21"/>
  <c r="N47" i="21"/>
  <c r="N48" i="21"/>
  <c r="N49" i="21"/>
  <c r="N50" i="21"/>
  <c r="N51" i="21"/>
  <c r="N4" i="21"/>
  <c r="N5" i="21"/>
  <c r="N6" i="21"/>
  <c r="N7" i="21"/>
  <c r="N8" i="21"/>
  <c r="N9" i="21"/>
  <c r="N52" i="21"/>
  <c r="N53" i="21"/>
  <c r="N54" i="21"/>
  <c r="N55" i="21"/>
  <c r="N56" i="21"/>
  <c r="N57" i="21"/>
  <c r="N58" i="21"/>
  <c r="N59" i="21"/>
  <c r="N60" i="21"/>
  <c r="N61" i="21"/>
  <c r="N62" i="21"/>
  <c r="N63" i="21"/>
  <c r="N64" i="21"/>
  <c r="N65" i="21"/>
  <c r="N66" i="21"/>
  <c r="N67" i="21"/>
  <c r="N68" i="21"/>
  <c r="E69" i="21"/>
  <c r="F69" i="21"/>
  <c r="G69" i="21"/>
  <c r="H69" i="21"/>
  <c r="I69" i="21"/>
  <c r="J69" i="21"/>
  <c r="K69" i="21"/>
  <c r="L69" i="21"/>
  <c r="M69" i="21"/>
  <c r="N69" i="21" s="1"/>
  <c r="D69" i="21"/>
  <c r="N17" i="8" l="1"/>
  <c r="N20" i="8"/>
  <c r="N21" i="8"/>
  <c r="N16" i="8"/>
  <c r="N22" i="8"/>
  <c r="I11" i="20" l="1"/>
  <c r="I12" i="20"/>
  <c r="I13" i="20"/>
  <c r="I14" i="20"/>
  <c r="I15" i="20"/>
  <c r="I16" i="20"/>
  <c r="I17" i="20"/>
  <c r="I18" i="20"/>
  <c r="I19" i="20"/>
  <c r="I20" i="20"/>
  <c r="I21" i="20"/>
  <c r="I22" i="20"/>
  <c r="I23" i="20"/>
  <c r="I24" i="20"/>
  <c r="I25" i="20"/>
  <c r="I26" i="20"/>
  <c r="I27" i="20"/>
  <c r="I28" i="20"/>
  <c r="I29" i="20"/>
  <c r="I30" i="20"/>
  <c r="I31" i="20"/>
  <c r="I32" i="20"/>
  <c r="I33" i="20"/>
  <c r="I34" i="20"/>
  <c r="I35" i="20"/>
  <c r="I36" i="20"/>
  <c r="I37" i="20"/>
  <c r="I38" i="20"/>
  <c r="I39" i="20"/>
  <c r="I40" i="20"/>
  <c r="I41" i="20"/>
  <c r="I42" i="20"/>
  <c r="I43" i="20"/>
  <c r="I44" i="20"/>
  <c r="I45" i="20"/>
  <c r="I46" i="20"/>
  <c r="I47" i="20"/>
  <c r="I48" i="20"/>
  <c r="I49" i="20"/>
  <c r="I50" i="20"/>
  <c r="I51" i="20"/>
  <c r="I4" i="20"/>
  <c r="I5" i="20"/>
  <c r="I6" i="20"/>
  <c r="I7" i="20"/>
  <c r="I8" i="20"/>
  <c r="I9" i="20"/>
  <c r="I52" i="20"/>
  <c r="I53" i="20"/>
  <c r="I54" i="20"/>
  <c r="I55" i="20"/>
  <c r="I56" i="20"/>
  <c r="I57" i="20"/>
  <c r="I58" i="20"/>
  <c r="I59" i="20"/>
  <c r="I60" i="20"/>
  <c r="I61" i="20"/>
  <c r="I62" i="20"/>
  <c r="I63" i="20"/>
  <c r="I64" i="20"/>
  <c r="I65" i="20"/>
  <c r="I66" i="20"/>
  <c r="I67" i="20"/>
  <c r="I68" i="20"/>
  <c r="I69" i="20"/>
  <c r="I10" i="20"/>
  <c r="G16" i="2"/>
  <c r="G17" i="2"/>
  <c r="G18" i="2"/>
  <c r="G19" i="2"/>
  <c r="G20" i="2"/>
  <c r="G21" i="2"/>
  <c r="G22" i="2"/>
  <c r="G15" i="2"/>
  <c r="G23" i="2"/>
  <c r="G24" i="2"/>
  <c r="G25" i="2"/>
  <c r="H6" i="2"/>
  <c r="H7" i="2"/>
  <c r="H8" i="2"/>
  <c r="H9" i="2"/>
  <c r="H10" i="2"/>
  <c r="H11" i="2"/>
  <c r="H4" i="2"/>
  <c r="H12" i="2"/>
  <c r="H13" i="2"/>
  <c r="H14" i="2"/>
  <c r="H5" i="2"/>
  <c r="L25" i="11"/>
  <c r="K25" i="11"/>
  <c r="J25" i="11"/>
  <c r="I25" i="11"/>
  <c r="H25" i="11"/>
  <c r="G25" i="11"/>
  <c r="F25" i="11"/>
  <c r="E25" i="11"/>
  <c r="D25" i="11"/>
  <c r="C25" i="11"/>
  <c r="L24" i="11"/>
  <c r="K24" i="11"/>
  <c r="J24" i="11"/>
  <c r="I24" i="11"/>
  <c r="H24" i="11"/>
  <c r="G24" i="11"/>
  <c r="F24" i="11"/>
  <c r="E24" i="11"/>
  <c r="D24" i="11"/>
  <c r="C24" i="11"/>
  <c r="L23" i="11"/>
  <c r="K23" i="11"/>
  <c r="J23" i="11"/>
  <c r="I23" i="11"/>
  <c r="H23" i="11"/>
  <c r="G23" i="11"/>
  <c r="F23" i="11"/>
  <c r="E23" i="11"/>
  <c r="D23" i="11"/>
  <c r="C23" i="11"/>
  <c r="L15" i="11"/>
  <c r="K15" i="11"/>
  <c r="J15" i="11"/>
  <c r="I15" i="11"/>
  <c r="H15" i="11"/>
  <c r="G15" i="11"/>
  <c r="F15" i="11"/>
  <c r="E15" i="11"/>
  <c r="D15" i="11"/>
  <c r="C15" i="11"/>
  <c r="L22" i="11"/>
  <c r="K22" i="11"/>
  <c r="J22" i="11"/>
  <c r="I22" i="11"/>
  <c r="H22" i="11"/>
  <c r="G22" i="11"/>
  <c r="F22" i="11"/>
  <c r="E22" i="11"/>
  <c r="D22" i="11"/>
  <c r="C22" i="11"/>
  <c r="L21" i="11"/>
  <c r="K21" i="11"/>
  <c r="J21" i="11"/>
  <c r="I21" i="11"/>
  <c r="H21" i="11"/>
  <c r="G21" i="11"/>
  <c r="F21" i="11"/>
  <c r="E21" i="11"/>
  <c r="D21" i="11"/>
  <c r="C21" i="11"/>
  <c r="L20" i="11"/>
  <c r="K20" i="11"/>
  <c r="J20" i="11"/>
  <c r="I20" i="11"/>
  <c r="H20" i="11"/>
  <c r="G20" i="11"/>
  <c r="F20" i="11"/>
  <c r="E20" i="11"/>
  <c r="D20" i="11"/>
  <c r="C20" i="11"/>
  <c r="L19" i="11"/>
  <c r="K19" i="11"/>
  <c r="J19" i="11"/>
  <c r="I19" i="11"/>
  <c r="H19" i="11"/>
  <c r="G19" i="11"/>
  <c r="F19" i="11"/>
  <c r="E19" i="11"/>
  <c r="D19" i="11"/>
  <c r="C19" i="11"/>
  <c r="L18" i="11"/>
  <c r="K18" i="11"/>
  <c r="J18" i="11"/>
  <c r="I18" i="11"/>
  <c r="H18" i="11"/>
  <c r="G18" i="11"/>
  <c r="F18" i="11"/>
  <c r="E18" i="11"/>
  <c r="D18" i="11"/>
  <c r="C18" i="11"/>
  <c r="L17" i="11"/>
  <c r="K17" i="11"/>
  <c r="J17" i="11"/>
  <c r="I17" i="11"/>
  <c r="H17" i="11"/>
  <c r="G17" i="11"/>
  <c r="F17" i="11"/>
  <c r="E17" i="11"/>
  <c r="D17" i="11"/>
  <c r="C17" i="11"/>
  <c r="L24" i="7"/>
  <c r="K24" i="7"/>
  <c r="L23" i="7"/>
  <c r="K23" i="7"/>
  <c r="J23" i="7"/>
  <c r="I23" i="7"/>
  <c r="L15" i="7"/>
  <c r="K15" i="7"/>
  <c r="J15" i="7"/>
  <c r="I15" i="7"/>
  <c r="H15" i="7"/>
  <c r="G15" i="7"/>
  <c r="L22" i="7"/>
  <c r="K22" i="7"/>
  <c r="J22" i="7"/>
  <c r="I22" i="7"/>
  <c r="H22" i="7"/>
  <c r="G22" i="7"/>
  <c r="F22" i="7"/>
  <c r="E22" i="7"/>
  <c r="L19" i="7"/>
  <c r="K19" i="7"/>
  <c r="L18" i="7"/>
  <c r="K18" i="7"/>
  <c r="J18" i="7"/>
  <c r="I18" i="7"/>
  <c r="L17" i="7"/>
  <c r="K17" i="7"/>
  <c r="J17" i="7"/>
  <c r="I17" i="7"/>
  <c r="H17" i="7"/>
  <c r="G17" i="7"/>
  <c r="L16" i="7"/>
  <c r="K16" i="7"/>
  <c r="J16" i="7"/>
  <c r="I16" i="7"/>
  <c r="H16" i="7"/>
  <c r="G16" i="7"/>
  <c r="F16" i="7"/>
  <c r="E16" i="7"/>
  <c r="L25" i="7"/>
  <c r="K21" i="7"/>
  <c r="J24" i="7"/>
  <c r="I20" i="7"/>
  <c r="H23" i="7"/>
  <c r="G24" i="7"/>
  <c r="F15" i="7"/>
  <c r="E23" i="7"/>
  <c r="D22" i="7"/>
  <c r="C15" i="7"/>
  <c r="L25" i="3"/>
  <c r="L24" i="3"/>
  <c r="L23" i="3"/>
  <c r="L15" i="3"/>
  <c r="L22" i="3"/>
  <c r="L21" i="3"/>
  <c r="L20" i="3"/>
  <c r="L19" i="3"/>
  <c r="L18" i="3"/>
  <c r="L17" i="3"/>
  <c r="L16" i="3"/>
  <c r="E20" i="7" l="1"/>
  <c r="D24" i="7"/>
  <c r="F25" i="7"/>
  <c r="C20" i="7"/>
  <c r="F21" i="7"/>
  <c r="D25" i="7"/>
  <c r="G20" i="7"/>
  <c r="I21" i="7"/>
  <c r="C23" i="7"/>
  <c r="E24" i="7"/>
  <c r="G25" i="7"/>
  <c r="E21" i="7"/>
  <c r="C24" i="7"/>
  <c r="I25" i="7"/>
  <c r="C25" i="7"/>
  <c r="G21" i="7"/>
  <c r="J25" i="7"/>
  <c r="C21" i="7"/>
  <c r="D20" i="7"/>
  <c r="C19" i="7"/>
  <c r="E25" i="7"/>
  <c r="F20" i="7"/>
  <c r="E19" i="7"/>
  <c r="F24" i="7"/>
  <c r="F18" i="7"/>
  <c r="L21" i="7"/>
  <c r="H24" i="7"/>
  <c r="C16" i="7"/>
  <c r="E17" i="7"/>
  <c r="G18" i="7"/>
  <c r="I19" i="7"/>
  <c r="K20" i="7"/>
  <c r="C22" i="7"/>
  <c r="E15" i="7"/>
  <c r="G23" i="7"/>
  <c r="I24" i="7"/>
  <c r="K25" i="7"/>
  <c r="D21" i="7"/>
  <c r="D19" i="7"/>
  <c r="H21" i="7"/>
  <c r="C18" i="7"/>
  <c r="D18" i="7"/>
  <c r="F19" i="7"/>
  <c r="H20" i="7"/>
  <c r="J21" i="7"/>
  <c r="D23" i="7"/>
  <c r="H25" i="7"/>
  <c r="C17" i="7"/>
  <c r="E18" i="7"/>
  <c r="G19" i="7"/>
  <c r="D17" i="7"/>
  <c r="H19" i="7"/>
  <c r="J20" i="7"/>
  <c r="D15" i="7"/>
  <c r="F23" i="7"/>
  <c r="D16" i="7"/>
  <c r="F17" i="7"/>
  <c r="H18" i="7"/>
  <c r="J19" i="7"/>
  <c r="L20" i="7"/>
  <c r="O36" i="11"/>
  <c r="N36" i="11"/>
  <c r="O35" i="11"/>
  <c r="N35" i="11"/>
  <c r="O34" i="11"/>
  <c r="N34" i="11"/>
  <c r="O26" i="11"/>
  <c r="N26" i="11"/>
  <c r="O33" i="11"/>
  <c r="N33" i="11"/>
  <c r="O32" i="11"/>
  <c r="N32" i="11"/>
  <c r="O31" i="11"/>
  <c r="N31" i="11"/>
  <c r="O30" i="11"/>
  <c r="N30" i="11"/>
  <c r="O29" i="11"/>
  <c r="N29" i="11"/>
  <c r="O28" i="11"/>
  <c r="N28" i="11"/>
  <c r="O27" i="11"/>
  <c r="N27" i="11"/>
  <c r="O14" i="11"/>
  <c r="N14" i="11"/>
  <c r="O13" i="11"/>
  <c r="N13" i="11"/>
  <c r="O12" i="11"/>
  <c r="N12" i="11"/>
  <c r="O4" i="11"/>
  <c r="N4" i="11"/>
  <c r="O11" i="11"/>
  <c r="N11" i="11"/>
  <c r="O10" i="11"/>
  <c r="N10" i="11"/>
  <c r="O9" i="11"/>
  <c r="N9" i="11"/>
  <c r="O8" i="11"/>
  <c r="N8" i="11"/>
  <c r="O7" i="11"/>
  <c r="N7" i="11"/>
  <c r="O6" i="11"/>
  <c r="N6" i="11"/>
  <c r="O5" i="11"/>
  <c r="N5" i="11"/>
  <c r="O36" i="9"/>
  <c r="N36" i="9"/>
  <c r="O35" i="9"/>
  <c r="N35" i="9"/>
  <c r="O34" i="9"/>
  <c r="N34" i="9"/>
  <c r="O26" i="9"/>
  <c r="N26" i="9"/>
  <c r="O33" i="9"/>
  <c r="N33" i="9"/>
  <c r="O32" i="9"/>
  <c r="N32" i="9"/>
  <c r="O31" i="9"/>
  <c r="N31" i="9"/>
  <c r="O30" i="9"/>
  <c r="N30" i="9"/>
  <c r="O29" i="9"/>
  <c r="N29" i="9"/>
  <c r="O28" i="9"/>
  <c r="N28" i="9"/>
  <c r="O27" i="9"/>
  <c r="N27" i="9"/>
  <c r="O13" i="9"/>
  <c r="N13" i="9"/>
  <c r="O12" i="9"/>
  <c r="N12" i="9"/>
  <c r="O4" i="9"/>
  <c r="N4" i="9"/>
  <c r="O11" i="9"/>
  <c r="N11" i="9"/>
  <c r="O10" i="9"/>
  <c r="N10" i="9"/>
  <c r="O9" i="9"/>
  <c r="N9" i="9"/>
  <c r="O8" i="9"/>
  <c r="N8" i="9"/>
  <c r="O7" i="9"/>
  <c r="N7" i="9"/>
  <c r="O6" i="9"/>
  <c r="N6" i="9"/>
  <c r="O5" i="9"/>
  <c r="N5" i="9"/>
  <c r="M16" i="9"/>
  <c r="M18" i="9"/>
  <c r="M19" i="9"/>
  <c r="M20" i="9"/>
  <c r="M21" i="9"/>
  <c r="M22" i="9"/>
  <c r="M15" i="9"/>
  <c r="M25" i="9"/>
  <c r="O36" i="8"/>
  <c r="N36" i="8"/>
  <c r="O35" i="8"/>
  <c r="N35" i="8"/>
  <c r="O34" i="8"/>
  <c r="N34" i="8"/>
  <c r="O26" i="8"/>
  <c r="N26" i="8"/>
  <c r="O33" i="8"/>
  <c r="N33" i="8"/>
  <c r="O32" i="8"/>
  <c r="N32" i="8"/>
  <c r="O31" i="8"/>
  <c r="N31" i="8"/>
  <c r="O30" i="8"/>
  <c r="N30" i="8"/>
  <c r="O29" i="8"/>
  <c r="N29" i="8"/>
  <c r="O28" i="8"/>
  <c r="N28" i="8"/>
  <c r="O5" i="7"/>
  <c r="O6" i="7"/>
  <c r="O7" i="7"/>
  <c r="O8" i="7"/>
  <c r="O9" i="7"/>
  <c r="O10" i="7"/>
  <c r="O11" i="7"/>
  <c r="O4" i="7"/>
  <c r="O12" i="7"/>
  <c r="O13" i="7"/>
  <c r="N27" i="7"/>
  <c r="O27" i="7"/>
  <c r="N28" i="7"/>
  <c r="O28" i="7"/>
  <c r="N29" i="7"/>
  <c r="O29" i="7"/>
  <c r="N30" i="7"/>
  <c r="O30" i="7"/>
  <c r="N31" i="7"/>
  <c r="O31" i="7"/>
  <c r="N32" i="7"/>
  <c r="O32" i="7"/>
  <c r="N33" i="7"/>
  <c r="O33" i="7"/>
  <c r="N26" i="7"/>
  <c r="O26" i="7"/>
  <c r="N34" i="7"/>
  <c r="O34" i="7"/>
  <c r="N35" i="7"/>
  <c r="O35" i="7"/>
  <c r="N36" i="7"/>
  <c r="O36" i="7"/>
  <c r="O13" i="3"/>
  <c r="N13" i="3"/>
  <c r="O12" i="3"/>
  <c r="N12" i="3"/>
  <c r="O4" i="3"/>
  <c r="N4" i="3"/>
  <c r="O11" i="3"/>
  <c r="N11" i="3"/>
  <c r="O10" i="3"/>
  <c r="N10" i="3"/>
  <c r="O9" i="3"/>
  <c r="N9" i="3"/>
  <c r="O8" i="3"/>
  <c r="N8" i="3"/>
  <c r="O7" i="3"/>
  <c r="N7" i="3"/>
  <c r="O6" i="3"/>
  <c r="N6" i="3"/>
  <c r="O5" i="3"/>
  <c r="N5" i="3"/>
  <c r="C16" i="15"/>
  <c r="D16" i="15"/>
  <c r="E16" i="15"/>
  <c r="F16" i="15"/>
  <c r="G16" i="15"/>
  <c r="C17" i="15"/>
  <c r="D17" i="15"/>
  <c r="E17" i="15"/>
  <c r="F17" i="15"/>
  <c r="G17" i="15"/>
  <c r="C18" i="15"/>
  <c r="D18" i="15"/>
  <c r="E18" i="15"/>
  <c r="F18" i="15"/>
  <c r="G18" i="15"/>
  <c r="C19" i="15"/>
  <c r="D19" i="15"/>
  <c r="E19" i="15"/>
  <c r="F19" i="15"/>
  <c r="G19" i="15"/>
  <c r="C20" i="15"/>
  <c r="D20" i="15"/>
  <c r="E20" i="15"/>
  <c r="F20" i="15"/>
  <c r="G20" i="15"/>
  <c r="C21" i="15"/>
  <c r="D21" i="15"/>
  <c r="E21" i="15"/>
  <c r="F21" i="15"/>
  <c r="G21" i="15"/>
  <c r="C22" i="15"/>
  <c r="D22" i="15"/>
  <c r="E22" i="15"/>
  <c r="F22" i="15"/>
  <c r="G22" i="15"/>
  <c r="C15" i="15"/>
  <c r="D15" i="15"/>
  <c r="E15" i="15"/>
  <c r="F15" i="15"/>
  <c r="G15" i="15"/>
  <c r="C23" i="15"/>
  <c r="D23" i="15"/>
  <c r="E23" i="15"/>
  <c r="F23" i="15"/>
  <c r="G23" i="15"/>
  <c r="C24" i="15"/>
  <c r="D24" i="15"/>
  <c r="E24" i="15"/>
  <c r="F24" i="15"/>
  <c r="G24" i="15"/>
  <c r="H24" i="10"/>
  <c r="G24" i="10"/>
  <c r="F24" i="10"/>
  <c r="E24" i="10"/>
  <c r="D24" i="10"/>
  <c r="C24" i="10"/>
  <c r="H23" i="10"/>
  <c r="G23" i="10"/>
  <c r="F23" i="10"/>
  <c r="E23" i="10"/>
  <c r="D23" i="10"/>
  <c r="C23" i="10"/>
  <c r="H15" i="10"/>
  <c r="G15" i="10"/>
  <c r="F15" i="10"/>
  <c r="E15" i="10"/>
  <c r="D15" i="10"/>
  <c r="C15" i="10"/>
  <c r="H22" i="10"/>
  <c r="G22" i="10"/>
  <c r="F22" i="10"/>
  <c r="E22" i="10"/>
  <c r="D22" i="10"/>
  <c r="C22" i="10"/>
  <c r="H21" i="10"/>
  <c r="G21" i="10"/>
  <c r="F21" i="10"/>
  <c r="E21" i="10"/>
  <c r="D21" i="10"/>
  <c r="C21" i="10"/>
  <c r="H20" i="10"/>
  <c r="G20" i="10"/>
  <c r="F20" i="10"/>
  <c r="E20" i="10"/>
  <c r="D20" i="10"/>
  <c r="C20" i="10"/>
  <c r="H19" i="10"/>
  <c r="G19" i="10"/>
  <c r="F19" i="10"/>
  <c r="E19" i="10"/>
  <c r="D19" i="10"/>
  <c r="C19" i="10"/>
  <c r="H18" i="10"/>
  <c r="G18" i="10"/>
  <c r="F18" i="10"/>
  <c r="E18" i="10"/>
  <c r="D18" i="10"/>
  <c r="C18" i="10"/>
  <c r="H17" i="10"/>
  <c r="G17" i="10"/>
  <c r="F17" i="10"/>
  <c r="E17" i="10"/>
  <c r="D17" i="10"/>
  <c r="C17" i="10"/>
  <c r="H16" i="10"/>
  <c r="G16" i="10"/>
  <c r="F16" i="10"/>
  <c r="E16" i="10"/>
  <c r="D16" i="10"/>
  <c r="C16" i="10"/>
  <c r="F24" i="2"/>
  <c r="H24" i="2" s="1"/>
  <c r="E24" i="2"/>
  <c r="D24" i="2"/>
  <c r="C24" i="2"/>
  <c r="F23" i="2"/>
  <c r="H23" i="2" s="1"/>
  <c r="E23" i="2"/>
  <c r="D23" i="2"/>
  <c r="C23" i="2"/>
  <c r="F15" i="2"/>
  <c r="H15" i="2" s="1"/>
  <c r="E15" i="2"/>
  <c r="D15" i="2"/>
  <c r="C15" i="2"/>
  <c r="F22" i="2"/>
  <c r="H22" i="2" s="1"/>
  <c r="E22" i="2"/>
  <c r="D22" i="2"/>
  <c r="C22" i="2"/>
  <c r="F21" i="2"/>
  <c r="H21" i="2" s="1"/>
  <c r="E21" i="2"/>
  <c r="D21" i="2"/>
  <c r="C21" i="2"/>
  <c r="F20" i="2"/>
  <c r="H20" i="2" s="1"/>
  <c r="E20" i="2"/>
  <c r="D20" i="2"/>
  <c r="C20" i="2"/>
  <c r="F19" i="2"/>
  <c r="H19" i="2" s="1"/>
  <c r="E19" i="2"/>
  <c r="D19" i="2"/>
  <c r="C19" i="2"/>
  <c r="F18" i="2"/>
  <c r="H18" i="2" s="1"/>
  <c r="E18" i="2"/>
  <c r="D18" i="2"/>
  <c r="C18" i="2"/>
  <c r="F17" i="2"/>
  <c r="H17" i="2" s="1"/>
  <c r="E17" i="2"/>
  <c r="D17" i="2"/>
  <c r="C17" i="2"/>
  <c r="F16" i="2"/>
  <c r="H16" i="2" s="1"/>
  <c r="E16" i="2"/>
  <c r="D16" i="2"/>
  <c r="C16" i="2"/>
  <c r="C25" i="2"/>
  <c r="F25" i="2"/>
  <c r="H25" i="2" s="1"/>
  <c r="O14" i="7" l="1"/>
  <c r="M24" i="9"/>
  <c r="M17" i="9"/>
  <c r="M23" i="9"/>
  <c r="F36" i="16" l="1"/>
  <c r="E36" i="16"/>
  <c r="D36" i="16"/>
  <c r="C36" i="16"/>
  <c r="F35" i="16"/>
  <c r="E35" i="16"/>
  <c r="D35" i="16"/>
  <c r="C35" i="16"/>
  <c r="F34" i="16"/>
  <c r="E34" i="16"/>
  <c r="D34" i="16"/>
  <c r="C34" i="16"/>
  <c r="F26" i="16"/>
  <c r="E26" i="16"/>
  <c r="D26" i="16"/>
  <c r="C26" i="16"/>
  <c r="F33" i="16"/>
  <c r="E33" i="16"/>
  <c r="D33" i="16"/>
  <c r="C33" i="16"/>
  <c r="F32" i="16"/>
  <c r="E32" i="16"/>
  <c r="D32" i="16"/>
  <c r="C32" i="16"/>
  <c r="F31" i="16"/>
  <c r="E31" i="16"/>
  <c r="D31" i="16"/>
  <c r="C31" i="16"/>
  <c r="F30" i="16"/>
  <c r="E30" i="16"/>
  <c r="D30" i="16"/>
  <c r="C30" i="16"/>
  <c r="F29" i="16"/>
  <c r="E29" i="16"/>
  <c r="D29" i="16"/>
  <c r="C29" i="16"/>
  <c r="F28" i="16"/>
  <c r="E28" i="16"/>
  <c r="D28" i="16"/>
  <c r="C28" i="16"/>
  <c r="F27" i="16"/>
  <c r="E27" i="16"/>
  <c r="D27" i="16"/>
  <c r="C27" i="16"/>
  <c r="N16" i="9"/>
  <c r="N24" i="9" l="1"/>
  <c r="N21" i="9"/>
  <c r="N19" i="9"/>
  <c r="N14" i="9"/>
  <c r="N15" i="9"/>
  <c r="N18" i="9"/>
  <c r="N20" i="9"/>
  <c r="N17" i="9"/>
  <c r="N23" i="9"/>
  <c r="N22" i="9"/>
  <c r="N25" i="9"/>
  <c r="D25" i="16" l="1"/>
  <c r="C24" i="16"/>
  <c r="C23" i="16"/>
  <c r="D22" i="16"/>
  <c r="C22" i="16"/>
  <c r="F21" i="16"/>
  <c r="D21" i="16"/>
  <c r="C21" i="16"/>
  <c r="F20" i="16"/>
  <c r="D19" i="16"/>
  <c r="D18" i="16"/>
  <c r="C17" i="16"/>
  <c r="C16" i="16"/>
  <c r="F25" i="16"/>
  <c r="D23" i="16"/>
  <c r="C19" i="16"/>
  <c r="G25" i="15"/>
  <c r="E16" i="16" l="1"/>
  <c r="F23" i="16"/>
  <c r="E23" i="16"/>
  <c r="F16" i="16"/>
  <c r="D17" i="16"/>
  <c r="F19" i="16"/>
  <c r="C20" i="16"/>
  <c r="E22" i="16"/>
  <c r="D24" i="16"/>
  <c r="E19" i="16"/>
  <c r="E17" i="16"/>
  <c r="D20" i="16"/>
  <c r="F22" i="16"/>
  <c r="C15" i="16"/>
  <c r="E24" i="16"/>
  <c r="F17" i="16"/>
  <c r="C18" i="16"/>
  <c r="E20" i="16"/>
  <c r="D15" i="16"/>
  <c r="F24" i="16"/>
  <c r="C25" i="16"/>
  <c r="E15" i="16"/>
  <c r="F15" i="16"/>
  <c r="E18" i="16"/>
  <c r="E25" i="16"/>
  <c r="D16" i="16"/>
  <c r="F18" i="16"/>
  <c r="E21" i="16"/>
  <c r="C25" i="15"/>
  <c r="D25" i="15"/>
  <c r="E25" i="15"/>
  <c r="F25" i="15"/>
  <c r="H47" i="10" l="1"/>
  <c r="F47" i="10"/>
  <c r="E47" i="10"/>
  <c r="D47" i="10"/>
  <c r="C47" i="10"/>
  <c r="H46" i="10"/>
  <c r="F46" i="10"/>
  <c r="E46" i="10"/>
  <c r="D46" i="10"/>
  <c r="C46" i="10"/>
  <c r="H45" i="10"/>
  <c r="F45" i="10"/>
  <c r="E45" i="10"/>
  <c r="D45" i="10"/>
  <c r="C45" i="10"/>
  <c r="H37" i="10"/>
  <c r="F37" i="10"/>
  <c r="E37" i="10"/>
  <c r="D37" i="10"/>
  <c r="C37" i="10"/>
  <c r="H44" i="10"/>
  <c r="F44" i="10"/>
  <c r="E44" i="10"/>
  <c r="D44" i="10"/>
  <c r="C44" i="10"/>
  <c r="H43" i="10"/>
  <c r="F43" i="10"/>
  <c r="E43" i="10"/>
  <c r="D43" i="10"/>
  <c r="C43" i="10"/>
  <c r="H42" i="10"/>
  <c r="F42" i="10"/>
  <c r="E42" i="10"/>
  <c r="D42" i="10"/>
  <c r="C42" i="10"/>
  <c r="H41" i="10"/>
  <c r="F41" i="10"/>
  <c r="E41" i="10"/>
  <c r="D41" i="10"/>
  <c r="C41" i="10"/>
  <c r="H40" i="10"/>
  <c r="F40" i="10"/>
  <c r="E40" i="10"/>
  <c r="D40" i="10"/>
  <c r="C40" i="10"/>
  <c r="H39" i="10"/>
  <c r="F39" i="10"/>
  <c r="E39" i="10"/>
  <c r="D39" i="10"/>
  <c r="C39" i="10"/>
  <c r="H38" i="10"/>
  <c r="F38" i="10"/>
  <c r="E38" i="10"/>
  <c r="D38" i="10"/>
  <c r="C38" i="10"/>
  <c r="H69" i="10"/>
  <c r="H68" i="10"/>
  <c r="H67" i="10"/>
  <c r="H59" i="10"/>
  <c r="H66" i="10"/>
  <c r="H65" i="10"/>
  <c r="H64" i="10"/>
  <c r="H63" i="10"/>
  <c r="H62" i="10"/>
  <c r="H61" i="10"/>
  <c r="H60" i="10"/>
  <c r="G71" i="10"/>
  <c r="H71" i="10"/>
  <c r="G72" i="10"/>
  <c r="H72" i="10"/>
  <c r="G73" i="10"/>
  <c r="H73" i="10"/>
  <c r="G74" i="10"/>
  <c r="H74" i="10"/>
  <c r="G75" i="10"/>
  <c r="H75" i="10"/>
  <c r="G76" i="10"/>
  <c r="H76" i="10"/>
  <c r="G77" i="10"/>
  <c r="H77" i="10"/>
  <c r="G70" i="10"/>
  <c r="H70" i="10"/>
  <c r="G78" i="10"/>
  <c r="H78" i="10"/>
  <c r="G79" i="10"/>
  <c r="H79" i="10"/>
  <c r="G80" i="10"/>
  <c r="H80" i="10"/>
  <c r="C72" i="10"/>
  <c r="D72" i="10"/>
  <c r="E72" i="10"/>
  <c r="F72" i="10"/>
  <c r="C73" i="10"/>
  <c r="D73" i="10"/>
  <c r="E73" i="10"/>
  <c r="F73" i="10"/>
  <c r="C74" i="10"/>
  <c r="D74" i="10"/>
  <c r="E74" i="10"/>
  <c r="F74" i="10"/>
  <c r="C75" i="10"/>
  <c r="D75" i="10"/>
  <c r="E75" i="10"/>
  <c r="F75" i="10"/>
  <c r="C76" i="10"/>
  <c r="D76" i="10"/>
  <c r="E76" i="10"/>
  <c r="F76" i="10"/>
  <c r="C77" i="10"/>
  <c r="D77" i="10"/>
  <c r="E77" i="10"/>
  <c r="F77" i="10"/>
  <c r="C70" i="10"/>
  <c r="D70" i="10"/>
  <c r="E70" i="10"/>
  <c r="F70" i="10"/>
  <c r="C78" i="10"/>
  <c r="D78" i="10"/>
  <c r="E78" i="10"/>
  <c r="F78" i="10"/>
  <c r="C79" i="10"/>
  <c r="D79" i="10"/>
  <c r="E79" i="10"/>
  <c r="F79" i="10"/>
  <c r="C80" i="10"/>
  <c r="D80" i="10"/>
  <c r="E80" i="10"/>
  <c r="F80" i="10"/>
  <c r="D71" i="10"/>
  <c r="E71" i="10"/>
  <c r="F71" i="10"/>
  <c r="C71" i="10"/>
  <c r="D68" i="10"/>
  <c r="E68" i="10"/>
  <c r="F68" i="10"/>
  <c r="D69" i="10"/>
  <c r="E69" i="10"/>
  <c r="F69" i="10"/>
  <c r="C69" i="10"/>
  <c r="C68" i="10"/>
  <c r="F67" i="10"/>
  <c r="E67" i="10"/>
  <c r="D67" i="10"/>
  <c r="C67" i="10"/>
  <c r="F59" i="10"/>
  <c r="E59" i="10"/>
  <c r="D59" i="10"/>
  <c r="C59" i="10"/>
  <c r="F66" i="10"/>
  <c r="E66" i="10"/>
  <c r="D66" i="10"/>
  <c r="C66" i="10"/>
  <c r="F65" i="10"/>
  <c r="E65" i="10"/>
  <c r="D65" i="10"/>
  <c r="C65" i="10"/>
  <c r="F64" i="10"/>
  <c r="E64" i="10"/>
  <c r="D64" i="10"/>
  <c r="C64" i="10"/>
  <c r="F63" i="10"/>
  <c r="E63" i="10"/>
  <c r="D63" i="10"/>
  <c r="C63" i="10"/>
  <c r="F62" i="10"/>
  <c r="E62" i="10"/>
  <c r="D62" i="10"/>
  <c r="C62" i="10"/>
  <c r="F61" i="10"/>
  <c r="E61" i="10"/>
  <c r="D61" i="10"/>
  <c r="C61" i="10"/>
  <c r="F60" i="10"/>
  <c r="E60" i="10"/>
  <c r="D60" i="10"/>
  <c r="C60" i="10"/>
  <c r="F36" i="10" l="1"/>
  <c r="E36" i="10"/>
  <c r="D36" i="10"/>
  <c r="C36" i="10"/>
  <c r="F35" i="10"/>
  <c r="E35" i="10"/>
  <c r="D35" i="10"/>
  <c r="C35" i="10"/>
  <c r="F34" i="10"/>
  <c r="E34" i="10"/>
  <c r="D34" i="10"/>
  <c r="C34" i="10"/>
  <c r="F26" i="10"/>
  <c r="E26" i="10"/>
  <c r="D26" i="10"/>
  <c r="C26" i="10"/>
  <c r="F33" i="10"/>
  <c r="E33" i="10"/>
  <c r="D33" i="10"/>
  <c r="C33" i="10"/>
  <c r="F32" i="10"/>
  <c r="E32" i="10"/>
  <c r="D32" i="10"/>
  <c r="C32" i="10"/>
  <c r="F31" i="10"/>
  <c r="E31" i="10"/>
  <c r="D31" i="10"/>
  <c r="C31" i="10"/>
  <c r="F30" i="10"/>
  <c r="E30" i="10"/>
  <c r="D30" i="10"/>
  <c r="C30" i="10"/>
  <c r="F29" i="10"/>
  <c r="E29" i="10"/>
  <c r="D29" i="10"/>
  <c r="C29" i="10"/>
  <c r="F28" i="10"/>
  <c r="E28" i="10"/>
  <c r="D28" i="10"/>
  <c r="C28" i="10"/>
  <c r="F27" i="10"/>
  <c r="E27" i="10"/>
  <c r="D27" i="10"/>
  <c r="C27" i="10"/>
  <c r="D25" i="10"/>
  <c r="E25" i="10"/>
  <c r="F25" i="10"/>
  <c r="G25" i="10"/>
  <c r="H25" i="10"/>
  <c r="C25" i="10"/>
  <c r="M23" i="11" l="1"/>
  <c r="O14" i="9"/>
  <c r="M25" i="7"/>
  <c r="M24" i="7"/>
  <c r="M23" i="7"/>
  <c r="M15" i="7"/>
  <c r="M22" i="7"/>
  <c r="M21" i="7"/>
  <c r="M20" i="7"/>
  <c r="M19" i="7"/>
  <c r="M18" i="7"/>
  <c r="M17" i="7"/>
  <c r="M16" i="7"/>
  <c r="N16" i="11" l="1"/>
  <c r="O16" i="11"/>
  <c r="O23" i="11"/>
  <c r="N23" i="11"/>
  <c r="N17" i="7"/>
  <c r="O17" i="7"/>
  <c r="N16" i="7"/>
  <c r="O16" i="7"/>
  <c r="O25" i="7"/>
  <c r="N25" i="7"/>
  <c r="N24" i="7"/>
  <c r="O24" i="7"/>
  <c r="N21" i="7"/>
  <c r="O21" i="7"/>
  <c r="O20" i="7"/>
  <c r="N20" i="7"/>
  <c r="N19" i="7"/>
  <c r="O19" i="7"/>
  <c r="N18" i="7"/>
  <c r="O18" i="7"/>
  <c r="N23" i="7"/>
  <c r="O23" i="7"/>
  <c r="N22" i="7"/>
  <c r="O22" i="7"/>
  <c r="N15" i="7"/>
  <c r="O15" i="7"/>
  <c r="O23" i="9"/>
  <c r="O16" i="9"/>
  <c r="O22" i="9"/>
  <c r="M19" i="11"/>
  <c r="M22" i="11"/>
  <c r="M17" i="11"/>
  <c r="M24" i="11"/>
  <c r="M20" i="11"/>
  <c r="M15" i="11"/>
  <c r="M18" i="11"/>
  <c r="M25" i="11"/>
  <c r="M21" i="11"/>
  <c r="O19" i="9"/>
  <c r="O17" i="9"/>
  <c r="O24" i="9"/>
  <c r="O20" i="9"/>
  <c r="O15" i="9"/>
  <c r="O18" i="9"/>
  <c r="O25" i="9"/>
  <c r="O21" i="9"/>
  <c r="O19" i="11" l="1"/>
  <c r="N19" i="11"/>
  <c r="N21" i="11"/>
  <c r="O21" i="11"/>
  <c r="O18" i="11"/>
  <c r="N18" i="11"/>
  <c r="N22" i="11"/>
  <c r="O22" i="11"/>
  <c r="O25" i="11"/>
  <c r="N25" i="11"/>
  <c r="O15" i="11"/>
  <c r="N15" i="11"/>
  <c r="O24" i="11"/>
  <c r="N24" i="11"/>
  <c r="O20" i="11"/>
  <c r="N20" i="11"/>
  <c r="O17" i="11"/>
  <c r="N17" i="11"/>
  <c r="M16" i="3"/>
  <c r="M17" i="3"/>
  <c r="M18" i="3"/>
  <c r="M19" i="3"/>
  <c r="M20" i="3"/>
  <c r="M21" i="3"/>
  <c r="M22" i="3"/>
  <c r="M15" i="3"/>
  <c r="M23" i="3"/>
  <c r="M24" i="3"/>
  <c r="M25" i="3"/>
  <c r="E25" i="2"/>
  <c r="D25" i="2"/>
  <c r="O23" i="3" l="1"/>
  <c r="N23" i="3"/>
  <c r="N25" i="3"/>
  <c r="O25" i="3"/>
  <c r="O24" i="3"/>
  <c r="N24" i="3"/>
  <c r="N15" i="3"/>
  <c r="O15" i="3"/>
  <c r="N22" i="3"/>
  <c r="O22" i="3"/>
  <c r="N21" i="3"/>
  <c r="O21" i="3"/>
  <c r="N20" i="3"/>
  <c r="O20" i="3"/>
  <c r="N19" i="3"/>
  <c r="O19" i="3"/>
  <c r="O18" i="3"/>
  <c r="N18" i="3"/>
  <c r="N17" i="3"/>
  <c r="O17" i="3"/>
  <c r="O16" i="3"/>
  <c r="N16" i="3"/>
  <c r="O26" i="3"/>
  <c r="N26" i="3"/>
  <c r="O33" i="3"/>
  <c r="N33" i="3"/>
  <c r="N31" i="3"/>
  <c r="O31" i="3"/>
  <c r="N32" i="3"/>
  <c r="O32" i="3"/>
  <c r="N30" i="3"/>
  <c r="O30" i="3"/>
  <c r="N36" i="3"/>
  <c r="O36" i="3"/>
  <c r="N29" i="3"/>
  <c r="O29" i="3"/>
  <c r="O35" i="3"/>
  <c r="N35" i="3"/>
  <c r="O28" i="3"/>
  <c r="N28" i="3"/>
  <c r="N34" i="3"/>
  <c r="O34" i="3"/>
  <c r="N27" i="3"/>
  <c r="O27" i="3"/>
</calcChain>
</file>

<file path=xl/sharedStrings.xml><?xml version="1.0" encoding="utf-8"?>
<sst xmlns="http://schemas.openxmlformats.org/spreadsheetml/2006/main" count="1452" uniqueCount="142">
  <si>
    <t>Annex A: Regional comparisons</t>
  </si>
  <si>
    <t>Table</t>
  </si>
  <si>
    <t>Title</t>
  </si>
  <si>
    <t>Regional comparisons</t>
  </si>
  <si>
    <t>Stop and search</t>
  </si>
  <si>
    <t>Arrests</t>
  </si>
  <si>
    <t>First time entrants</t>
  </si>
  <si>
    <t>Proven knife and offensive weapons offences</t>
  </si>
  <si>
    <t>Children cautioned or sentenced</t>
  </si>
  <si>
    <t>Substantive outcomes given to children</t>
  </si>
  <si>
    <t>Children in custody</t>
  </si>
  <si>
    <t>Proven reoffending</t>
  </si>
  <si>
    <t>Sources:</t>
  </si>
  <si>
    <t>Stop and searches</t>
  </si>
  <si>
    <t>Police Powers and Procedures</t>
  </si>
  <si>
    <t>First Time Entrants to the criminal justice system</t>
  </si>
  <si>
    <t>Criminal Justice Statistics</t>
  </si>
  <si>
    <t>Youth Justice Application Framework</t>
  </si>
  <si>
    <t>Knife and Offensive Weapon Sentencing Statistics</t>
  </si>
  <si>
    <t>Sentencing of children</t>
  </si>
  <si>
    <t>Court proceedings database</t>
  </si>
  <si>
    <t>Population in custody</t>
  </si>
  <si>
    <t>Reoffending</t>
  </si>
  <si>
    <t>Proven Reoffending Statistics</t>
  </si>
  <si>
    <t>Notes</t>
  </si>
  <si>
    <t>Note number</t>
  </si>
  <si>
    <t>Note text</t>
  </si>
  <si>
    <t>Population breakdowns are based on the 2021 census.</t>
  </si>
  <si>
    <t/>
  </si>
  <si>
    <t>The first occasion on which children received a caution or conviction for offences committed in England and Wales. Where there were multiple offences on the same occasion, the primary offence as recorded on the Police National Computer would be counted.</t>
  </si>
  <si>
    <t>Someone who entered the cohort aged 17 who reoffended aged 18 will be included in the figures.</t>
  </si>
  <si>
    <t>This worksheet contains one table.</t>
  </si>
  <si>
    <t>Number, proportion or rate</t>
  </si>
  <si>
    <t>10 to 17 population [note 1]</t>
  </si>
  <si>
    <t>Number of children in reoffending cohort</t>
  </si>
  <si>
    <t>Number of reoffenders</t>
  </si>
  <si>
    <t>Number of reoffences</t>
  </si>
  <si>
    <t>Reoffending rate</t>
  </si>
  <si>
    <t>Reoffences per reoffender</t>
  </si>
  <si>
    <t>Number</t>
  </si>
  <si>
    <t>East Midlands</t>
  </si>
  <si>
    <t>Eastern</t>
  </si>
  <si>
    <t>London</t>
  </si>
  <si>
    <t>North East</t>
  </si>
  <si>
    <t>North West</t>
  </si>
  <si>
    <t>South East</t>
  </si>
  <si>
    <t>South West</t>
  </si>
  <si>
    <t>Wales</t>
  </si>
  <si>
    <t>West Midlands</t>
  </si>
  <si>
    <t>Yorkshire and the Humber</t>
  </si>
  <si>
    <t>England and Wales</t>
  </si>
  <si>
    <t>Proportion</t>
  </si>
  <si>
    <t>Rate per 10,000 population</t>
  </si>
  <si>
    <t>Asian or Asian British</t>
  </si>
  <si>
    <t>Black or Black British</t>
  </si>
  <si>
    <t>Mixed or Other</t>
  </si>
  <si>
    <t>White</t>
  </si>
  <si>
    <t>Unknown</t>
  </si>
  <si>
    <t>Total</t>
  </si>
  <si>
    <t>Number of stop and searches</t>
  </si>
  <si>
    <t>Proportion of stop and searches England and Wales</t>
  </si>
  <si>
    <t>Rate of stop and searches per 10,000 population</t>
  </si>
  <si>
    <t>Population number</t>
  </si>
  <si>
    <t>Population proportion</t>
  </si>
  <si>
    <t>Population proportion within region</t>
  </si>
  <si>
    <t>Arrest</t>
  </si>
  <si>
    <t>Community Resolution</t>
  </si>
  <si>
    <t>Other</t>
  </si>
  <si>
    <t>No Further Action</t>
  </si>
  <si>
    <t>Proportion within region</t>
  </si>
  <si>
    <t>Pre Court</t>
  </si>
  <si>
    <t>First Tier</t>
  </si>
  <si>
    <t>Community</t>
  </si>
  <si>
    <t>Custody</t>
  </si>
  <si>
    <t>Proportion of England and Wales</t>
  </si>
  <si>
    <t>Annual aggregated, year ending March</t>
  </si>
  <si>
    <t>Proportion of children who reoffend (%)</t>
  </si>
  <si>
    <t>Average number of reoffences per reoffender</t>
  </si>
  <si>
    <t>Number of children in cohort</t>
  </si>
  <si>
    <t>Average number of previous offences per offender</t>
  </si>
  <si>
    <t>% change March 2023 to March 2024</t>
  </si>
  <si>
    <t>England and Wales total includes Stop and Searches carried out by the British Transport Police</t>
  </si>
  <si>
    <t>Regional proportions exclude Stop and Searches carried out by the British Transport Police</t>
  </si>
  <si>
    <t>% change March 2014 to March 2024</t>
  </si>
  <si>
    <t>% change March 2024 to March 2025</t>
  </si>
  <si>
    <t>% change December 2014 to December 2014</t>
  </si>
  <si>
    <t>% change December 2023 to December 2024</t>
  </si>
  <si>
    <t>% change March 2015 to March 2025</t>
  </si>
  <si>
    <t>% change year ending March 2014 to March 2024`</t>
  </si>
  <si>
    <t>% change year ending March 2023 to March 2024</t>
  </si>
  <si>
    <t>Ethnicity</t>
  </si>
  <si>
    <t>Asian or Other</t>
  </si>
  <si>
    <t>Mixed</t>
  </si>
  <si>
    <t>Not stated</t>
  </si>
  <si>
    <t>Ethnicity group</t>
  </si>
  <si>
    <t>Table A.12</t>
  </si>
  <si>
    <t>Table  A.6</t>
  </si>
  <si>
    <t>Table  A.4</t>
  </si>
  <si>
    <t>Table  A.5</t>
  </si>
  <si>
    <t>Table  A.3</t>
  </si>
  <si>
    <t>Table  A.2</t>
  </si>
  <si>
    <t>Table  A.1</t>
  </si>
  <si>
    <t>Table  A.11</t>
  </si>
  <si>
    <t>Table  A.13</t>
  </si>
  <si>
    <t>Table  A.10</t>
  </si>
  <si>
    <t>Table  A.9</t>
  </si>
  <si>
    <t>Table  A.8</t>
  </si>
  <si>
    <t>Table  A.7</t>
  </si>
  <si>
    <t>% change March 2043 to March 2025</t>
  </si>
  <si>
    <t>Year ending December 2024</t>
  </si>
  <si>
    <t>This worksheet contains one table and refers to notes throughout the Annex A tables</t>
  </si>
  <si>
    <t>Proportion of stop and searches within country/region where ethnicity is known</t>
  </si>
  <si>
    <t>Table A.6 Arrests of children by Wales and English region, years ending March 2015 to 2025</t>
  </si>
  <si>
    <t>Table A.7 Arrests of children by Wales and English region and ethnicity, years ending March 2016 to 2025</t>
  </si>
  <si>
    <t>Table A.8 Child first time entrants by Wales and English region, England and Wales years ending December 2014 to 2024 [note 5]</t>
  </si>
  <si>
    <t>Wales and English region</t>
  </si>
  <si>
    <t>Table A.13 Proven reoffending data for children by Wales and English region, years ending March 2013 to 2023 cohorts [note 6]</t>
  </si>
  <si>
    <t>Table A.12 Average monthly youth custody population by Wales and English region of home youth justice service, years ending March 2015 to 2025</t>
  </si>
  <si>
    <t>Table A.11 Cautions and sentences by outcome type and Wales and English region years ending March 2025</t>
  </si>
  <si>
    <t>Table A.10 Children cautioned or sentenced by Wales and English region years ending March 2015 to 2025</t>
  </si>
  <si>
    <t>Table A.1 Comparisons of selected youth justice data by Wales and English region, year ending March 2025</t>
  </si>
  <si>
    <t>Comparisons of selected youth justice data by Wales and English region, year ending March 2025</t>
  </si>
  <si>
    <t>Stop and searches of children by Wales and English region, years ending March 2021 to 2025</t>
  </si>
  <si>
    <t>Stop and searches of children by ethnicity and Wales and English region, year ending March 2025</t>
  </si>
  <si>
    <t>Stop and searches of children by Wales and English region and ethnicity, years ending March 2021 to March 2025</t>
  </si>
  <si>
    <t>Stop and searches of children by Wales and English region and outcome, year ending March 2025</t>
  </si>
  <si>
    <t>Arrests of children by Wales and English region, years ending March 2015 to 2025</t>
  </si>
  <si>
    <t>Arrests of children by Wales and English region and ethnicity, years ending March 2016 to 2025</t>
  </si>
  <si>
    <t>Child first time entrants by Walesn and English region, years ending December 2014 to 2024</t>
  </si>
  <si>
    <t>Knife and offensive weapon offences committed by children resulting in a caution or sentence by Wales and English region,years ending March 2015 to 2025</t>
  </si>
  <si>
    <t>Children cautioned or sentenced by Wales and English region years ending March 2015 to 2025</t>
  </si>
  <si>
    <t>Cautions and sentences by outcome type and Wales and English region years ending March 2025</t>
  </si>
  <si>
    <t>Average monthly youth custody population by Wales and English region of home youth justice service, years ending March 2015 to 2025</t>
  </si>
  <si>
    <t>Proven reoffending data for children by Wales and English region, years ending March 2013 to 2023 cohorts</t>
  </si>
  <si>
    <t>Stop and searches [note 2]</t>
  </si>
  <si>
    <t>..</t>
  </si>
  <si>
    <t>Table A.2 Stop and searches of children by Wales and English region, years ending March 2021 to 2025 [note 2] [note 4]</t>
  </si>
  <si>
    <t>Table A.3 Stop and searches of children by ethnicity and Wales and English region, year ending March 2025 [note 2] [note 4]</t>
  </si>
  <si>
    <t>Table A.4 Stop and searches of children by Wales and English region and ethnicity, years ending March 2021 to March 2025 [note 2] [note 4]</t>
  </si>
  <si>
    <t>Table A.5 Stop and searches of children by Wales and English region and outcome, year ending March 2025 [note 2]</t>
  </si>
  <si>
    <t>Table A.9 Knife and offensive weapon offences committed by children resulting in a caution or sentence by Wales and English region,years ending March 2015 to 2025 [note 2] [note 4]</t>
  </si>
  <si>
    <t>First time entrants [note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</si>
</sst>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
    <numFmt numFmtId="165" formatCode="0.0%"/>
    <numFmt numFmtId="166" formatCode="_-* #,##0.0_-;\-* #,##0.0_-;_-* &quot;-&quot;?_-;_-@_-"/>
    <numFmt numFmtId="167" formatCode="_-[$€-2]* #,##0.00_-;\-[$€-2]* #,##0.00_-;_-[$€-2]* &quot;-&quot;??_-"/>
    <numFmt numFmtId="168" formatCode="#,##0.00_ ;[Red]\-#,##0.00\ "/>
    <numFmt numFmtId="169" formatCode="&quot; &quot;#,##0.00&quot; &quot;;&quot;-&quot;#,##0.00&quot; &quot;;&quot; -&quot;00&quot; &quot;;&quot; &quot;@&quot; &quot;"/>
    <numFmt numFmtId="170" formatCode="&quot; &quot;[$€-809]#,##0.00&quot; &quot;;&quot;-&quot;[$€-809]#,##0.00&quot; &quot;;&quot; &quot;[$€-809]&quot;-&quot;00&quot; &quot;"/>
    <numFmt numFmtId="171" formatCode="#,##0.00&quot; &quot;;[Red]&quot;-&quot;#,##0.00&quot; &quot;"/>
  </numFmts>
  <fonts count="65" x14ac:knownFonts="1">
    <font>
      <sz val="11"/>
      <color theme="1"/>
      <name val="Calibri"/>
      <family val="2"/>
      <scheme val="minor"/>
    </font>
    <font>
      <sz val="11"/>
      <color theme="1"/>
      <name val="Calibri"/>
      <family val="2"/>
      <scheme val="minor"/>
    </font>
    <font>
      <b/>
      <sz val="12"/>
      <name val="Arial"/>
      <family val="2"/>
    </font>
    <font>
      <sz val="12"/>
      <name val="Arial"/>
      <family val="2"/>
    </font>
    <font>
      <u/>
      <sz val="11"/>
      <color theme="10"/>
      <name val="Calibri"/>
      <family val="2"/>
      <scheme val="minor"/>
    </font>
    <font>
      <sz val="11"/>
      <color indexed="8"/>
      <name val="Calibri"/>
      <family val="2"/>
    </font>
    <font>
      <b/>
      <sz val="10"/>
      <name val="Arial"/>
      <family val="2"/>
    </font>
    <font>
      <sz val="10"/>
      <name val="Arial"/>
      <family val="2"/>
    </font>
    <font>
      <sz val="12"/>
      <name val="Arial"/>
      <family val="2"/>
    </font>
    <font>
      <b/>
      <sz val="11"/>
      <name val="Arial"/>
      <family val="2"/>
    </font>
    <font>
      <u/>
      <sz val="12"/>
      <color indexed="12"/>
      <name val="Arial"/>
      <family val="2"/>
    </font>
    <font>
      <u/>
      <sz val="10"/>
      <name val="Arial"/>
      <family val="2"/>
    </font>
    <font>
      <sz val="10"/>
      <color rgb="FF000000"/>
      <name val="Arial"/>
      <family val="2"/>
    </font>
    <font>
      <sz val="12"/>
      <color rgb="FF000000"/>
      <name val="Arial"/>
      <family val="2"/>
    </font>
    <font>
      <sz val="8"/>
      <name val="Calibri"/>
      <family val="2"/>
      <scheme val="minor"/>
    </font>
    <font>
      <sz val="10"/>
      <color theme="1"/>
      <name val="Arial"/>
      <family val="2"/>
    </font>
    <font>
      <b/>
      <sz val="10"/>
      <color theme="1"/>
      <name val="Arial"/>
      <family val="2"/>
    </font>
    <font>
      <sz val="10"/>
      <color rgb="FFFF0000"/>
      <name val="Arial"/>
      <family val="2"/>
    </font>
    <font>
      <sz val="12"/>
      <name val="Arial"/>
      <family val="2"/>
    </font>
    <font>
      <sz val="8"/>
      <name val="Arial"/>
      <family val="2"/>
    </font>
    <font>
      <u/>
      <sz val="10"/>
      <color indexed="12"/>
      <name val="Arial"/>
      <family val="2"/>
    </font>
    <font>
      <u/>
      <sz val="8"/>
      <color indexed="12"/>
      <name val="Arial"/>
      <family val="2"/>
    </font>
    <font>
      <sz val="8"/>
      <color indexed="9"/>
      <name val="Arial"/>
      <family val="2"/>
    </font>
    <font>
      <u/>
      <sz val="20"/>
      <name val="Arial"/>
      <family val="2"/>
    </font>
    <font>
      <b/>
      <sz val="8"/>
      <color indexed="9"/>
      <name val="Arial"/>
      <family val="2"/>
    </font>
    <font>
      <b/>
      <sz val="8"/>
      <color indexed="18"/>
      <name val="Arial"/>
      <family val="2"/>
    </font>
    <font>
      <sz val="8"/>
      <color indexed="18"/>
      <name val="Arial"/>
      <family val="2"/>
    </font>
    <font>
      <sz val="12"/>
      <color theme="1"/>
      <name val="Arial"/>
      <family val="2"/>
    </font>
    <font>
      <u/>
      <sz val="10"/>
      <color rgb="FF0000FF"/>
      <name val="Arial"/>
      <family val="2"/>
    </font>
    <font>
      <u/>
      <sz val="12"/>
      <color rgb="FF0000FF"/>
      <name val="Arial"/>
      <family val="2"/>
    </font>
    <font>
      <sz val="11"/>
      <color rgb="FF000000"/>
      <name val="Calibri"/>
      <family val="2"/>
    </font>
    <font>
      <sz val="11"/>
      <color rgb="FFFFFFFF"/>
      <name val="Calibri"/>
      <family val="2"/>
    </font>
    <font>
      <sz val="7"/>
      <color rgb="FF000000"/>
      <name val="Arial"/>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b/>
      <sz val="10"/>
      <color rgb="FF000000"/>
      <name val="Arial"/>
      <family val="2"/>
    </font>
    <font>
      <sz val="11"/>
      <color rgb="FF008000"/>
      <name val="Calibri"/>
      <family val="2"/>
    </font>
    <font>
      <b/>
      <sz val="14"/>
      <color rgb="FF000000"/>
      <name val="Arial"/>
      <family val="2"/>
    </font>
    <font>
      <b/>
      <sz val="15"/>
      <color rgb="FF003366"/>
      <name val="Calibri"/>
      <family val="2"/>
    </font>
    <font>
      <b/>
      <sz val="15"/>
      <color rgb="FF000000"/>
      <name val="Calibri"/>
      <family val="2"/>
    </font>
    <font>
      <b/>
      <sz val="13"/>
      <color rgb="FF003366"/>
      <name val="Calibri"/>
      <family val="2"/>
    </font>
    <font>
      <b/>
      <sz val="13"/>
      <color rgb="FF000000"/>
      <name val="Calibri"/>
      <family val="2"/>
    </font>
    <font>
      <b/>
      <sz val="11"/>
      <color rgb="FF003366"/>
      <name val="Calibri"/>
      <family val="2"/>
    </font>
    <font>
      <b/>
      <sz val="11"/>
      <color rgb="FF000000"/>
      <name val="Calibri"/>
      <family val="2"/>
    </font>
    <font>
      <u/>
      <sz val="11"/>
      <color rgb="FF0000FF"/>
      <name val="Calibri"/>
      <family val="2"/>
    </font>
    <font>
      <u/>
      <sz val="11"/>
      <color rgb="FF0563C1"/>
      <name val="Calibri"/>
      <family val="2"/>
    </font>
    <font>
      <u/>
      <sz val="10"/>
      <color rgb="FF0563C1"/>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b/>
      <sz val="11"/>
      <color rgb="FF333333"/>
      <name val="Calibri"/>
      <family val="2"/>
    </font>
    <font>
      <b/>
      <sz val="18"/>
      <color rgb="FF003366"/>
      <name val="Cambria"/>
      <family val="1"/>
    </font>
    <font>
      <sz val="11"/>
      <color rgb="FFFF0000"/>
      <name val="Calibri"/>
      <family val="2"/>
    </font>
    <font>
      <sz val="11"/>
      <color theme="1"/>
      <name val="Arial"/>
      <family val="2"/>
    </font>
    <font>
      <sz val="10"/>
      <color theme="1"/>
      <name val="Calibri"/>
      <family val="2"/>
      <scheme val="minor"/>
    </font>
  </fonts>
  <fills count="35">
    <fill>
      <patternFill patternType="none"/>
    </fill>
    <fill>
      <patternFill patternType="gray125"/>
    </fill>
    <fill>
      <patternFill patternType="solid">
        <fgColor indexed="43"/>
      </patternFill>
    </fill>
    <fill>
      <patternFill patternType="solid">
        <fgColor indexed="16"/>
      </patternFill>
    </fill>
    <fill>
      <patternFill patternType="solid">
        <fgColor indexed="17"/>
      </patternFill>
    </fill>
    <fill>
      <patternFill patternType="solid">
        <fgColor indexed="48"/>
      </patternFill>
    </fill>
    <fill>
      <patternFill patternType="solid">
        <fgColor indexed="65"/>
        <bgColor indexed="64"/>
      </patternFill>
    </fill>
    <fill>
      <patternFill patternType="solid">
        <fgColor indexed="18"/>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FFFF99"/>
        <bgColor rgb="FFFFFF99"/>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s>
  <borders count="47">
    <border>
      <left/>
      <right/>
      <top/>
      <bottom/>
      <diagonal/>
    </border>
    <border>
      <left style="thin">
        <color rgb="FF999999"/>
      </left>
      <right/>
      <top/>
      <bottom/>
      <diagonal/>
    </border>
    <border>
      <left/>
      <right/>
      <top style="thin">
        <color auto="1"/>
      </top>
      <bottom style="thin">
        <color auto="1"/>
      </bottom>
      <diagonal/>
    </border>
    <border>
      <left/>
      <right/>
      <top style="thin">
        <color auto="1"/>
      </top>
      <bottom/>
      <diagonal/>
    </border>
    <border>
      <left style="thin">
        <color rgb="FF999999"/>
      </left>
      <right/>
      <top style="thin">
        <color auto="1"/>
      </top>
      <bottom/>
      <diagonal/>
    </border>
    <border>
      <left/>
      <right/>
      <top/>
      <bottom style="thin">
        <color auto="1"/>
      </bottom>
      <diagonal/>
    </border>
    <border>
      <left style="thin">
        <color rgb="FF999999"/>
      </left>
      <right/>
      <top/>
      <bottom style="thin">
        <color auto="1"/>
      </bottom>
      <diagonal/>
    </border>
    <border>
      <left/>
      <right/>
      <top style="thin">
        <color theme="1"/>
      </top>
      <bottom style="thin">
        <color theme="1"/>
      </bottom>
      <diagonal/>
    </border>
    <border>
      <left/>
      <right style="thin">
        <color rgb="FF999999"/>
      </right>
      <top style="thin">
        <color theme="1"/>
      </top>
      <bottom style="thin">
        <color theme="1"/>
      </bottom>
      <diagonal/>
    </border>
    <border>
      <left style="thin">
        <color rgb="FF999999"/>
      </left>
      <right/>
      <top style="thin">
        <color theme="1"/>
      </top>
      <bottom style="thin">
        <color theme="1"/>
      </bottom>
      <diagonal/>
    </border>
    <border>
      <left/>
      <right style="thin">
        <color rgb="FF999999"/>
      </right>
      <top style="thin">
        <color auto="1"/>
      </top>
      <bottom style="thin">
        <color auto="1"/>
      </bottom>
      <diagonal/>
    </border>
    <border>
      <left style="thin">
        <color rgb="FF999999"/>
      </left>
      <right/>
      <top style="thin">
        <color auto="1"/>
      </top>
      <bottom style="thin">
        <color auto="1"/>
      </bottom>
      <diagonal/>
    </border>
    <border>
      <left style="thin">
        <color rgb="FF999999"/>
      </left>
      <right/>
      <top/>
      <bottom style="thin">
        <color theme="1"/>
      </bottom>
      <diagonal/>
    </border>
    <border>
      <left/>
      <right/>
      <top/>
      <bottom style="thin">
        <color theme="1"/>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style="thin">
        <color rgb="FF000000"/>
      </left>
      <right style="thin">
        <color rgb="FF000000"/>
      </right>
      <top/>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000000"/>
      </top>
      <bottom style="thin">
        <color rgb="FF000000"/>
      </bottom>
      <diagonal/>
    </border>
    <border>
      <left/>
      <right/>
      <top style="thin">
        <color rgb="FF333399"/>
      </top>
      <bottom style="double">
        <color rgb="FF333399"/>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999999"/>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style="thin">
        <color theme="1"/>
      </right>
      <top style="thin">
        <color theme="1"/>
      </top>
      <bottom/>
      <diagonal/>
    </border>
    <border>
      <left/>
      <right/>
      <top style="thin">
        <color theme="1"/>
      </top>
      <bottom/>
      <diagonal/>
    </border>
    <border>
      <left style="thin">
        <color rgb="FF999999"/>
      </left>
      <right/>
      <top style="thin">
        <color theme="1"/>
      </top>
      <bottom/>
      <diagonal/>
    </border>
    <border>
      <left/>
      <right/>
      <top style="thin">
        <color rgb="FF999999"/>
      </top>
      <bottom style="thin">
        <color theme="1"/>
      </bottom>
      <diagonal/>
    </border>
    <border>
      <left style="thin">
        <color auto="1"/>
      </left>
      <right style="thin">
        <color rgb="FF999999"/>
      </right>
      <top style="thin">
        <color theme="1"/>
      </top>
      <bottom style="thin">
        <color theme="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s>
  <cellStyleXfs count="354">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5" fillId="0" borderId="0"/>
    <xf numFmtId="0" fontId="8" fillId="0" borderId="0"/>
    <xf numFmtId="0" fontId="10" fillId="0" borderId="0" applyNumberFormat="0" applyFill="0" applyBorder="0" applyAlignment="0" applyProtection="0">
      <alignment vertical="top"/>
      <protection locked="0"/>
    </xf>
    <xf numFmtId="0" fontId="3" fillId="0" borderId="0"/>
    <xf numFmtId="0" fontId="3" fillId="0" borderId="0"/>
    <xf numFmtId="0" fontId="7" fillId="0" borderId="0"/>
    <xf numFmtId="9" fontId="7" fillId="0" borderId="0" applyFont="0" applyFill="0" applyBorder="0" applyAlignment="0" applyProtection="0"/>
    <xf numFmtId="0" fontId="18" fillId="0" borderId="0"/>
    <xf numFmtId="43" fontId="2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9" fontId="13" fillId="0" borderId="0" applyFont="0" applyFill="0" applyBorder="0" applyAlignment="0" applyProtection="0"/>
    <xf numFmtId="43" fontId="27"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9" fontId="13"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0" fontId="28" fillId="0" borderId="0" applyNumberFormat="0" applyFill="0" applyBorder="0" applyAlignment="0" applyProtection="0"/>
    <xf numFmtId="0" fontId="2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29" fillId="0" borderId="0" applyNumberFormat="0" applyFill="0" applyBorder="0" applyAlignment="0" applyProtection="0"/>
    <xf numFmtId="0" fontId="10" fillId="0" borderId="0" applyNumberFormat="0" applyFill="0" applyBorder="0" applyAlignment="0" applyProtection="0">
      <alignment vertical="top"/>
      <protection locked="0"/>
    </xf>
    <xf numFmtId="0" fontId="4" fillId="0" borderId="0" applyNumberFormat="0" applyFill="0" applyBorder="0" applyAlignment="0" applyProtection="0"/>
    <xf numFmtId="0" fontId="19" fillId="0" borderId="0">
      <alignment horizontal="left"/>
    </xf>
    <xf numFmtId="0" fontId="19" fillId="0" borderId="0">
      <alignment horizontal="left"/>
    </xf>
    <xf numFmtId="4" fontId="22" fillId="3" borderId="0"/>
    <xf numFmtId="4" fontId="22" fillId="4" borderId="0"/>
    <xf numFmtId="4" fontId="19" fillId="2" borderId="0"/>
    <xf numFmtId="4" fontId="19" fillId="2" borderId="0"/>
    <xf numFmtId="0" fontId="22" fillId="5" borderId="0">
      <alignment horizontal="left"/>
    </xf>
    <xf numFmtId="0" fontId="21" fillId="6" borderId="0"/>
    <xf numFmtId="0" fontId="23" fillId="6" borderId="0"/>
    <xf numFmtId="168" fontId="19" fillId="0" borderId="0">
      <alignment horizontal="right"/>
    </xf>
    <xf numFmtId="168" fontId="19" fillId="0" borderId="0">
      <alignment horizontal="right"/>
    </xf>
    <xf numFmtId="0" fontId="24" fillId="7" borderId="0">
      <alignment horizontal="left"/>
    </xf>
    <xf numFmtId="0" fontId="24" fillId="5" borderId="0">
      <alignment horizontal="left"/>
    </xf>
    <xf numFmtId="0" fontId="25" fillId="0" borderId="0">
      <alignment horizontal="left"/>
    </xf>
    <xf numFmtId="0" fontId="19" fillId="0" borderId="0">
      <alignment horizontal="left"/>
    </xf>
    <xf numFmtId="0" fontId="19" fillId="0" borderId="0">
      <alignment horizontal="left"/>
    </xf>
    <xf numFmtId="0" fontId="2" fillId="0" borderId="0"/>
    <xf numFmtId="0" fontId="26" fillId="0" borderId="0">
      <alignment horizontal="left"/>
    </xf>
    <xf numFmtId="0" fontId="25" fillId="0" borderId="0"/>
    <xf numFmtId="0" fontId="25" fillId="0" borderId="0"/>
    <xf numFmtId="0" fontId="3" fillId="0" borderId="0"/>
    <xf numFmtId="0" fontId="3" fillId="0" borderId="0"/>
    <xf numFmtId="0" fontId="1" fillId="0" borderId="0"/>
    <xf numFmtId="0" fontId="7" fillId="0" borderId="0"/>
    <xf numFmtId="0" fontId="12" fillId="0" borderId="0" applyNumberFormat="0" applyBorder="0" applyProtection="0"/>
    <xf numFmtId="0" fontId="12" fillId="0" borderId="0" applyNumberFormat="0" applyFont="0" applyBorder="0" applyProtection="0"/>
    <xf numFmtId="0" fontId="3" fillId="0" borderId="0"/>
    <xf numFmtId="0" fontId="3" fillId="0" borderId="0"/>
    <xf numFmtId="0" fontId="12" fillId="0" borderId="0" applyNumberFormat="0" applyBorder="0" applyProtection="0"/>
    <xf numFmtId="0" fontId="13" fillId="0" borderId="0" applyNumberFormat="0" applyFont="0" applyBorder="0" applyProtection="0"/>
    <xf numFmtId="0" fontId="3" fillId="0" borderId="0"/>
    <xf numFmtId="0" fontId="3" fillId="0" borderId="0"/>
    <xf numFmtId="0" fontId="13" fillId="0" borderId="0" applyNumberFormat="0" applyBorder="0" applyProtection="0"/>
    <xf numFmtId="0" fontId="3" fillId="0" borderId="0"/>
    <xf numFmtId="0" fontId="27" fillId="0" borderId="0"/>
    <xf numFmtId="0" fontId="7" fillId="0" borderId="0"/>
    <xf numFmtId="0" fontId="13" fillId="0" borderId="0" applyNumberFormat="0" applyBorder="0" applyProtection="0"/>
    <xf numFmtId="0" fontId="1" fillId="0" borderId="0"/>
    <xf numFmtId="0" fontId="1" fillId="0" borderId="0"/>
    <xf numFmtId="0" fontId="7" fillId="0" borderId="0"/>
    <xf numFmtId="0" fontId="7" fillId="0" borderId="0"/>
    <xf numFmtId="0" fontId="13" fillId="0" borderId="0"/>
    <xf numFmtId="0" fontId="1" fillId="0" borderId="0"/>
    <xf numFmtId="0" fontId="1"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7"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0" fontId="7" fillId="0" borderId="0"/>
    <xf numFmtId="0" fontId="2" fillId="0" borderId="0">
      <alignment horizontal="left" vertical="top"/>
    </xf>
    <xf numFmtId="0" fontId="12" fillId="0" borderId="0"/>
    <xf numFmtId="0" fontId="61" fillId="0" borderId="0" applyNumberFormat="0" applyFill="0" applyBorder="0" applyAlignment="0" applyProtection="0"/>
    <xf numFmtId="0" fontId="40" fillId="0" borderId="19" applyNumberFormat="0" applyFill="0" applyAlignment="0" applyProtection="0"/>
    <xf numFmtId="0" fontId="42" fillId="0" borderId="20" applyNumberFormat="0" applyFill="0" applyAlignment="0" applyProtection="0"/>
    <xf numFmtId="0" fontId="44" fillId="0" borderId="21" applyNumberFormat="0" applyFill="0" applyAlignment="0" applyProtection="0"/>
    <xf numFmtId="0" fontId="44" fillId="0" borderId="0" applyNumberFormat="0" applyFill="0" applyBorder="0" applyAlignment="0" applyProtection="0"/>
    <xf numFmtId="0" fontId="38" fillId="10" borderId="0" applyNumberFormat="0" applyBorder="0" applyAlignment="0" applyProtection="0"/>
    <xf numFmtId="0" fontId="33" fillId="9" borderId="0" applyNumberFormat="0" applyBorder="0" applyAlignment="0" applyProtection="0"/>
    <xf numFmtId="0" fontId="59" fillId="27" borderId="0" applyNumberFormat="0" applyBorder="0" applyAlignment="0" applyProtection="0"/>
    <xf numFmtId="0" fontId="57" fillId="13" borderId="16" applyNumberFormat="0" applyAlignment="0" applyProtection="0"/>
    <xf numFmtId="0" fontId="60" fillId="26" borderId="24" applyNumberFormat="0" applyAlignment="0" applyProtection="0"/>
    <xf numFmtId="0" fontId="34" fillId="26" borderId="16" applyNumberFormat="0" applyAlignment="0" applyProtection="0"/>
    <xf numFmtId="0" fontId="58" fillId="0" borderId="22" applyNumberFormat="0" applyFill="0" applyAlignment="0" applyProtection="0"/>
    <xf numFmtId="0" fontId="35" fillId="28" borderId="17" applyNumberFormat="0" applyAlignment="0" applyProtection="0"/>
    <xf numFmtId="0" fontId="62" fillId="0" borderId="0" applyNumberFormat="0" applyFill="0" applyBorder="0" applyAlignment="0" applyProtection="0"/>
    <xf numFmtId="0" fontId="12" fillId="34" borderId="23" applyNumberFormat="0" applyFont="0" applyAlignment="0" applyProtection="0"/>
    <xf numFmtId="0" fontId="36" fillId="0" borderId="0" applyNumberFormat="0" applyFill="0" applyBorder="0" applyAlignment="0" applyProtection="0"/>
    <xf numFmtId="0" fontId="45" fillId="0" borderId="26" applyNumberFormat="0" applyFill="0" applyAlignment="0" applyProtection="0"/>
    <xf numFmtId="0" fontId="31" fillId="22" borderId="0" applyNumberFormat="0" applyBorder="0" applyAlignment="0" applyProtection="0"/>
    <xf numFmtId="0" fontId="30" fillId="8" borderId="0" applyNumberFormat="0" applyBorder="0" applyAlignment="0" applyProtection="0"/>
    <xf numFmtId="0" fontId="30" fillId="14" borderId="0" applyNumberFormat="0" applyBorder="0" applyAlignment="0" applyProtection="0"/>
    <xf numFmtId="0" fontId="31" fillId="18" borderId="0" applyNumberFormat="0" applyBorder="0" applyAlignment="0" applyProtection="0"/>
    <xf numFmtId="0" fontId="31" fillId="23" borderId="0" applyNumberFormat="0" applyBorder="0" applyAlignment="0" applyProtection="0"/>
    <xf numFmtId="0" fontId="30" fillId="9" borderId="0" applyNumberFormat="0" applyBorder="0" applyAlignment="0" applyProtection="0"/>
    <xf numFmtId="0" fontId="30" fillId="15" borderId="0" applyNumberFormat="0" applyBorder="0" applyAlignment="0" applyProtection="0"/>
    <xf numFmtId="0" fontId="31" fillId="15" borderId="0" applyNumberFormat="0" applyBorder="0" applyAlignment="0" applyProtection="0"/>
    <xf numFmtId="0" fontId="31" fillId="24" borderId="0" applyNumberFormat="0" applyBorder="0" applyAlignment="0" applyProtection="0"/>
    <xf numFmtId="0" fontId="30" fillId="10" borderId="0" applyNumberFormat="0" applyBorder="0" applyAlignment="0" applyProtection="0"/>
    <xf numFmtId="0" fontId="30" fillId="16" borderId="0" applyNumberFormat="0" applyBorder="0" applyAlignment="0" applyProtection="0"/>
    <xf numFmtId="0" fontId="31" fillId="16" borderId="0" applyNumberFormat="0" applyBorder="0" applyAlignment="0" applyProtection="0"/>
    <xf numFmtId="0" fontId="31" fillId="19"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30" fillId="12" borderId="0" applyNumberFormat="0" applyBorder="0" applyAlignment="0" applyProtection="0"/>
    <xf numFmtId="0" fontId="30" fillId="14" borderId="0" applyNumberFormat="0" applyBorder="0" applyAlignment="0" applyProtection="0"/>
    <xf numFmtId="0" fontId="31" fillId="20" borderId="0" applyNumberFormat="0" applyBorder="0" applyAlignment="0" applyProtection="0"/>
    <xf numFmtId="0" fontId="31" fillId="25" borderId="0" applyNumberFormat="0" applyBorder="0" applyAlignment="0" applyProtection="0"/>
    <xf numFmtId="0" fontId="30" fillId="13" borderId="0" applyNumberFormat="0" applyBorder="0" applyAlignment="0" applyProtection="0"/>
    <xf numFmtId="0" fontId="30" fillId="17" borderId="0" applyNumberFormat="0" applyBorder="0" applyAlignment="0" applyProtection="0"/>
    <xf numFmtId="0" fontId="31" fillId="21" borderId="0" applyNumberFormat="0" applyBorder="0" applyAlignment="0" applyProtection="0"/>
    <xf numFmtId="0" fontId="12" fillId="0" borderId="0" applyNumberFormat="0" applyFont="0" applyFill="0" applyBorder="0" applyAlignment="0" applyProtection="0"/>
    <xf numFmtId="0" fontId="32" fillId="0" borderId="0" applyNumberForma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2" fillId="0" borderId="0" applyNumberForma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27" borderId="0" applyNumberFormat="0" applyFont="0" applyBorder="0">
      <protection locked="0"/>
    </xf>
    <xf numFmtId="0" fontId="12" fillId="27" borderId="0" applyNumberFormat="0" applyFont="0" applyBorder="0">
      <protection locked="0"/>
    </xf>
    <xf numFmtId="0" fontId="12" fillId="27" borderId="0" applyNumberFormat="0" applyFont="0" applyBorder="0">
      <protection locked="0"/>
    </xf>
    <xf numFmtId="0" fontId="12" fillId="14" borderId="18" applyNumberFormat="0" applyFont="0">
      <alignment horizontal="center" vertical="center"/>
      <protection locked="0"/>
    </xf>
    <xf numFmtId="0" fontId="12" fillId="14" borderId="18" applyNumberFormat="0" applyFont="0">
      <alignment horizontal="center" vertical="center"/>
      <protection locked="0"/>
    </xf>
    <xf numFmtId="0" fontId="12" fillId="14" borderId="18" applyNumberFormat="0" applyFont="0">
      <alignment horizontal="center" vertical="center"/>
      <protection locked="0"/>
    </xf>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3"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70" fontId="12" fillId="0" borderId="0" applyFont="0" applyFill="0" applyBorder="0" applyAlignment="0" applyProtection="0"/>
    <xf numFmtId="0" fontId="12" fillId="19" borderId="0" applyNumberFormat="0" applyFont="0" applyBorder="0">
      <protection locked="0"/>
    </xf>
    <xf numFmtId="0" fontId="12" fillId="19" borderId="0" applyNumberFormat="0" applyFont="0" applyBorder="0">
      <protection locked="0"/>
    </xf>
    <xf numFmtId="0" fontId="12" fillId="19" borderId="0" applyNumberFormat="0" applyFont="0" applyBorder="0">
      <protection locked="0"/>
    </xf>
    <xf numFmtId="0" fontId="37" fillId="14" borderId="0" applyNumberFormat="0" applyBorder="0">
      <alignment vertical="center"/>
      <protection locked="0"/>
    </xf>
    <xf numFmtId="0" fontId="37" fillId="14" borderId="0" applyNumberFormat="0" applyBorder="0">
      <alignment vertical="center"/>
      <protection locked="0"/>
    </xf>
    <xf numFmtId="0" fontId="37" fillId="0" borderId="0" applyNumberFormat="0" applyBorder="0">
      <protection locked="0"/>
    </xf>
    <xf numFmtId="0" fontId="37" fillId="0" borderId="0" applyNumberFormat="0" applyBorder="0">
      <protection locked="0"/>
    </xf>
    <xf numFmtId="0" fontId="39" fillId="0" borderId="0" applyNumberFormat="0" applyBorder="0">
      <protection locked="0"/>
    </xf>
    <xf numFmtId="0" fontId="41" fillId="0" borderId="0" applyNumberFormat="0" applyFill="0" applyBorder="0" applyAlignment="0" applyProtection="0"/>
    <xf numFmtId="0" fontId="43" fillId="0" borderId="0" applyNumberFormat="0" applyFill="0" applyBorder="0" applyAlignment="0" applyProtection="0"/>
    <xf numFmtId="0" fontId="45" fillId="0" borderId="0" applyNumberFormat="0" applyFill="0" applyBorder="0" applyAlignment="0" applyProtection="0"/>
    <xf numFmtId="0" fontId="39" fillId="0" borderId="0" applyNumberFormat="0" applyBorder="0">
      <protection locked="0"/>
    </xf>
    <xf numFmtId="0" fontId="37" fillId="0" borderId="0" applyNumberFormat="0" applyBorder="0" applyProtection="0"/>
    <xf numFmtId="0" fontId="37" fillId="0" borderId="0" applyNumberFormat="0" applyBorder="0" applyProtection="0"/>
    <xf numFmtId="0" fontId="37" fillId="0" borderId="0" applyNumberFormat="0" applyBorder="0" applyProtection="0"/>
    <xf numFmtId="0" fontId="46" fillId="0" borderId="0" applyNumberFormat="0" applyFill="0" applyBorder="0" applyAlignment="0" applyProtection="0"/>
    <xf numFmtId="0" fontId="47" fillId="0" borderId="0" applyNumberFormat="0" applyFill="0" applyBorder="0" applyAlignment="0" applyProtection="0"/>
    <xf numFmtId="0" fontId="28" fillId="0" borderId="0" applyNumberFormat="0" applyFill="0" applyBorder="0" applyAlignment="0" applyProtection="0"/>
    <xf numFmtId="0" fontId="4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9" fillId="0" borderId="0" applyNumberFormat="0" applyBorder="0" applyProtection="0">
      <alignment horizontal="left"/>
    </xf>
    <xf numFmtId="4" fontId="50" fillId="29" borderId="0" applyBorder="0" applyProtection="0"/>
    <xf numFmtId="4" fontId="50" fillId="30" borderId="0" applyBorder="0" applyProtection="0"/>
    <xf numFmtId="4" fontId="49" fillId="27" borderId="0" applyBorder="0" applyProtection="0"/>
    <xf numFmtId="0" fontId="50" fillId="31" borderId="0" applyNumberFormat="0" applyBorder="0" applyProtection="0">
      <alignment horizontal="left"/>
    </xf>
    <xf numFmtId="0" fontId="51" fillId="32" borderId="0" applyNumberFormat="0" applyBorder="0" applyProtection="0"/>
    <xf numFmtId="0" fontId="52" fillId="32" borderId="0" applyNumberFormat="0" applyBorder="0" applyProtection="0"/>
    <xf numFmtId="171" fontId="49" fillId="0" borderId="0" applyBorder="0" applyProtection="0">
      <alignment horizontal="right"/>
    </xf>
    <xf numFmtId="0" fontId="53" fillId="33" borderId="0" applyNumberFormat="0" applyBorder="0" applyProtection="0">
      <alignment horizontal="left"/>
    </xf>
    <xf numFmtId="0" fontId="53" fillId="31" borderId="0" applyNumberFormat="0" applyBorder="0" applyProtection="0">
      <alignment horizontal="left"/>
    </xf>
    <xf numFmtId="0" fontId="54" fillId="0" borderId="0" applyNumberFormat="0" applyBorder="0" applyProtection="0">
      <alignment horizontal="left"/>
    </xf>
    <xf numFmtId="0" fontId="49" fillId="0" borderId="0" applyNumberFormat="0" applyBorder="0" applyProtection="0">
      <alignment horizontal="left"/>
    </xf>
    <xf numFmtId="0" fontId="55" fillId="0" borderId="0" applyNumberFormat="0" applyBorder="0" applyProtection="0"/>
    <xf numFmtId="0" fontId="56" fillId="0" borderId="0" applyNumberFormat="0" applyBorder="0" applyProtection="0">
      <alignment horizontal="left"/>
    </xf>
    <xf numFmtId="0" fontId="54" fillId="0" borderId="0" applyNumberFormat="0" applyBorder="0" applyProtection="0"/>
    <xf numFmtId="0" fontId="54"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Fill="0" applyBorder="0" applyAlignment="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Fill="0" applyBorder="0" applyAlignment="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Border="0" applyProtection="0"/>
    <xf numFmtId="0" fontId="32" fillId="0" borderId="0" applyNumberFormat="0" applyFill="0" applyBorder="0" applyAlignment="0" applyProtection="0"/>
    <xf numFmtId="0" fontId="12" fillId="0" borderId="0" applyNumberFormat="0" applyFont="0" applyBorder="0" applyProtection="0"/>
    <xf numFmtId="0" fontId="32" fillId="0" borderId="0" applyNumberFormat="0" applyFill="0" applyBorder="0" applyAlignment="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30" fillId="0" borderId="0" applyNumberFormat="0" applyBorder="0" applyProtection="0"/>
    <xf numFmtId="0" fontId="30" fillId="0" borderId="0" applyNumberFormat="0" applyBorder="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30" fillId="0" borderId="0" applyNumberFormat="0" applyBorder="0" applyProtection="0"/>
    <xf numFmtId="0" fontId="30" fillId="0" borderId="0" applyNumberFormat="0" applyBorder="0" applyProtection="0"/>
    <xf numFmtId="0" fontId="12" fillId="0" borderId="0" applyNumberFormat="0" applyFont="0" applyBorder="0" applyProtection="0"/>
    <xf numFmtId="0" fontId="12" fillId="0" borderId="0" applyNumberFormat="0" applyFont="0" applyBorder="0" applyProtection="0"/>
    <xf numFmtId="0" fontId="12" fillId="0" borderId="0" applyNumberFormat="0" applyFont="0" applyBorder="0" applyProtection="0"/>
    <xf numFmtId="0" fontId="12" fillId="34" borderId="15" applyNumberFormat="0" applyFont="0" applyAlignment="0" applyProtection="0"/>
    <xf numFmtId="0" fontId="12" fillId="34" borderId="15" applyNumberFormat="0" applyFont="0" applyAlignment="0" applyProtection="0"/>
    <xf numFmtId="0" fontId="12" fillId="0" borderId="0" applyNumberFormat="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12" fillId="0" borderId="0" applyNumberFormat="0" applyFont="0" applyBorder="0" applyProtection="0"/>
    <xf numFmtId="0" fontId="12" fillId="0" borderId="0" applyNumberFormat="0" applyFont="0" applyBorder="0" applyProtection="0"/>
    <xf numFmtId="0" fontId="12" fillId="14" borderId="25" applyNumberFormat="0" applyFont="0">
      <alignment vertical="center"/>
      <protection locked="0"/>
    </xf>
    <xf numFmtId="0" fontId="12" fillId="14" borderId="25" applyNumberFormat="0" applyFont="0">
      <alignment vertical="center"/>
      <protection locked="0"/>
    </xf>
    <xf numFmtId="0" fontId="12" fillId="14" borderId="25" applyNumberFormat="0" applyFont="0">
      <alignment vertical="center"/>
      <protection locked="0"/>
    </xf>
    <xf numFmtId="0" fontId="12" fillId="27" borderId="0" applyNumberFormat="0" applyFont="0" applyBorder="0">
      <protection locked="0"/>
    </xf>
    <xf numFmtId="0" fontId="12" fillId="27" borderId="0" applyNumberFormat="0" applyFont="0" applyBorder="0">
      <protection locked="0"/>
    </xf>
    <xf numFmtId="0" fontId="12" fillId="27" borderId="0" applyNumberFormat="0" applyFont="0" applyBorder="0">
      <protection locked="0"/>
    </xf>
  </cellStyleXfs>
  <cellXfs count="180">
    <xf numFmtId="0" fontId="0" fillId="0" borderId="0" xfId="0"/>
    <xf numFmtId="3" fontId="0" fillId="0" borderId="0" xfId="0" applyNumberFormat="1"/>
    <xf numFmtId="0" fontId="2" fillId="0" borderId="0" xfId="0" applyFont="1" applyAlignment="1">
      <alignment horizontal="left" vertical="top"/>
    </xf>
    <xf numFmtId="0" fontId="3" fillId="0" borderId="0" xfId="0" applyFont="1"/>
    <xf numFmtId="0" fontId="2" fillId="0" borderId="0" xfId="4" applyFont="1" applyAlignment="1">
      <alignment vertical="center"/>
    </xf>
    <xf numFmtId="0" fontId="3" fillId="0" borderId="0" xfId="4" applyFont="1"/>
    <xf numFmtId="0" fontId="2" fillId="0" borderId="0" xfId="4" applyFont="1" applyAlignment="1">
      <alignment horizontal="left"/>
    </xf>
    <xf numFmtId="0" fontId="2" fillId="0" borderId="0" xfId="4" applyFont="1" applyAlignment="1">
      <alignment horizontal="center"/>
    </xf>
    <xf numFmtId="0" fontId="9" fillId="0" borderId="0" xfId="4" applyFont="1" applyAlignment="1">
      <alignment horizontal="left"/>
    </xf>
    <xf numFmtId="0" fontId="9" fillId="0" borderId="0" xfId="4" applyFont="1" applyAlignment="1">
      <alignment horizontal="center"/>
    </xf>
    <xf numFmtId="0" fontId="7" fillId="0" borderId="0" xfId="4" applyFont="1" applyAlignment="1">
      <alignment vertical="center"/>
    </xf>
    <xf numFmtId="0" fontId="7" fillId="0" borderId="0" xfId="4" applyFont="1"/>
    <xf numFmtId="0" fontId="2" fillId="0" borderId="0" xfId="4" applyFont="1" applyAlignment="1">
      <alignment horizontal="left" vertical="top"/>
    </xf>
    <xf numFmtId="0" fontId="8" fillId="0" borderId="0" xfId="4"/>
    <xf numFmtId="0" fontId="3" fillId="0" borderId="0" xfId="4" applyFont="1" applyAlignment="1">
      <alignment horizontal="left" vertical="top"/>
    </xf>
    <xf numFmtId="0" fontId="2" fillId="0" borderId="0" xfId="4" applyFont="1"/>
    <xf numFmtId="0" fontId="7" fillId="0" borderId="0" xfId="4" applyFont="1" applyAlignment="1">
      <alignment horizontal="center" vertical="center"/>
    </xf>
    <xf numFmtId="0" fontId="13" fillId="0" borderId="0" xfId="6" applyFont="1" applyAlignment="1">
      <alignment vertical="center" wrapText="1"/>
    </xf>
    <xf numFmtId="0" fontId="7" fillId="0" borderId="0" xfId="4" applyFont="1" applyAlignment="1">
      <alignment horizontal="left" vertical="top" wrapText="1"/>
    </xf>
    <xf numFmtId="0" fontId="7" fillId="0" borderId="0" xfId="4" applyFont="1" applyAlignment="1">
      <alignment horizontal="left" vertical="top"/>
    </xf>
    <xf numFmtId="0" fontId="12" fillId="0" borderId="0" xfId="6" applyFont="1" applyAlignment="1">
      <alignment horizontal="left" vertical="top" wrapText="1"/>
    </xf>
    <xf numFmtId="0" fontId="0" fillId="0" borderId="0" xfId="0" applyAlignment="1">
      <alignment vertical="center" wrapText="1"/>
    </xf>
    <xf numFmtId="0" fontId="15" fillId="0" borderId="0" xfId="0" applyFont="1" applyAlignment="1">
      <alignment vertical="center" wrapText="1"/>
    </xf>
    <xf numFmtId="0" fontId="15" fillId="0" borderId="0" xfId="0" applyFont="1"/>
    <xf numFmtId="0" fontId="15" fillId="0" borderId="1" xfId="0" applyFont="1" applyBorder="1"/>
    <xf numFmtId="3" fontId="15" fillId="0" borderId="1" xfId="0" applyNumberFormat="1" applyFont="1" applyBorder="1"/>
    <xf numFmtId="0" fontId="15" fillId="0" borderId="3" xfId="0" applyFont="1" applyBorder="1"/>
    <xf numFmtId="0" fontId="15" fillId="0" borderId="4" xfId="0" applyFont="1" applyBorder="1"/>
    <xf numFmtId="9" fontId="15" fillId="0" borderId="4" xfId="0" applyNumberFormat="1" applyFont="1" applyBorder="1"/>
    <xf numFmtId="9" fontId="15" fillId="0" borderId="1" xfId="0" applyNumberFormat="1" applyFont="1" applyBorder="1"/>
    <xf numFmtId="0" fontId="15" fillId="0" borderId="5" xfId="0" applyFont="1" applyBorder="1"/>
    <xf numFmtId="0" fontId="15" fillId="0" borderId="6" xfId="0" applyFont="1" applyBorder="1"/>
    <xf numFmtId="9" fontId="15" fillId="0" borderId="6" xfId="0" applyNumberFormat="1" applyFont="1" applyBorder="1"/>
    <xf numFmtId="3" fontId="15" fillId="0" borderId="0" xfId="0" applyNumberFormat="1" applyFont="1"/>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2" xfId="0" applyFont="1" applyBorder="1" applyAlignment="1">
      <alignment vertical="center" wrapText="1"/>
    </xf>
    <xf numFmtId="9" fontId="15" fillId="0" borderId="3" xfId="0" applyNumberFormat="1" applyFont="1" applyBorder="1"/>
    <xf numFmtId="9" fontId="15" fillId="0" borderId="5" xfId="0" applyNumberFormat="1" applyFont="1" applyBorder="1"/>
    <xf numFmtId="9" fontId="15" fillId="0" borderId="3" xfId="1" applyFont="1" applyBorder="1"/>
    <xf numFmtId="9" fontId="15" fillId="0" borderId="0" xfId="1" applyFont="1" applyBorder="1"/>
    <xf numFmtId="9" fontId="15" fillId="0" borderId="5" xfId="1" applyFont="1" applyBorder="1"/>
    <xf numFmtId="1" fontId="15" fillId="0" borderId="1" xfId="0" applyNumberFormat="1" applyFont="1" applyBorder="1"/>
    <xf numFmtId="1" fontId="15" fillId="0" borderId="0" xfId="0" applyNumberFormat="1" applyFont="1"/>
    <xf numFmtId="0" fontId="17" fillId="0" borderId="0" xfId="7" applyFont="1"/>
    <xf numFmtId="0" fontId="11" fillId="0" borderId="0" xfId="2" applyFont="1" applyFill="1" applyAlignment="1" applyProtection="1"/>
    <xf numFmtId="0" fontId="7" fillId="0" borderId="0" xfId="2" applyFont="1" applyFill="1" applyAlignment="1" applyProtection="1"/>
    <xf numFmtId="0" fontId="7" fillId="0" borderId="0" xfId="7" applyFont="1"/>
    <xf numFmtId="0" fontId="9" fillId="0" borderId="0" xfId="7" applyFont="1"/>
    <xf numFmtId="164" fontId="15" fillId="0" borderId="3" xfId="0" applyNumberFormat="1" applyFont="1" applyBorder="1"/>
    <xf numFmtId="164" fontId="15" fillId="0" borderId="5" xfId="0" applyNumberFormat="1" applyFont="1" applyBorder="1"/>
    <xf numFmtId="0" fontId="7" fillId="0" borderId="0" xfId="0" applyFont="1"/>
    <xf numFmtId="0" fontId="7" fillId="0" borderId="1" xfId="0" applyFont="1" applyBorder="1"/>
    <xf numFmtId="3" fontId="7" fillId="0" borderId="0" xfId="0" applyNumberFormat="1" applyFont="1"/>
    <xf numFmtId="0" fontId="7" fillId="0" borderId="3" xfId="0" applyFont="1" applyBorder="1"/>
    <xf numFmtId="0" fontId="7" fillId="0" borderId="4" xfId="0" applyFont="1" applyBorder="1"/>
    <xf numFmtId="9" fontId="7" fillId="0" borderId="1" xfId="0" applyNumberFormat="1" applyFont="1" applyBorder="1"/>
    <xf numFmtId="0" fontId="7" fillId="0" borderId="5" xfId="0" applyFont="1" applyBorder="1"/>
    <xf numFmtId="0" fontId="7" fillId="0" borderId="6" xfId="0" applyFont="1" applyBorder="1"/>
    <xf numFmtId="9" fontId="7" fillId="0" borderId="5" xfId="0" applyNumberFormat="1" applyFont="1" applyBorder="1"/>
    <xf numFmtId="164" fontId="7" fillId="0" borderId="3" xfId="0" applyNumberFormat="1" applyFont="1" applyBorder="1"/>
    <xf numFmtId="164" fontId="7" fillId="0" borderId="5" xfId="0" applyNumberFormat="1" applyFont="1" applyBorder="1"/>
    <xf numFmtId="0" fontId="6" fillId="0" borderId="9" xfId="0" applyFont="1" applyBorder="1" applyAlignment="1">
      <alignment vertical="center" wrapText="1"/>
    </xf>
    <xf numFmtId="0" fontId="6" fillId="0" borderId="9" xfId="0" applyFont="1" applyBorder="1" applyAlignment="1">
      <alignment vertical="center"/>
    </xf>
    <xf numFmtId="0" fontId="16" fillId="0" borderId="10" xfId="0" applyFont="1" applyBorder="1" applyAlignment="1">
      <alignment vertical="center"/>
    </xf>
    <xf numFmtId="3" fontId="15" fillId="0" borderId="5" xfId="0" applyNumberFormat="1" applyFont="1" applyBorder="1"/>
    <xf numFmtId="9" fontId="15" fillId="0" borderId="4" xfId="1" applyFont="1" applyBorder="1"/>
    <xf numFmtId="9" fontId="15" fillId="0" borderId="1" xfId="1" applyFont="1" applyBorder="1"/>
    <xf numFmtId="9" fontId="15" fillId="0" borderId="6" xfId="1" applyFont="1" applyBorder="1"/>
    <xf numFmtId="0" fontId="16" fillId="0" borderId="9" xfId="0" applyFont="1" applyBorder="1" applyAlignment="1">
      <alignment wrapText="1"/>
    </xf>
    <xf numFmtId="0" fontId="16" fillId="0" borderId="7" xfId="0" applyFont="1" applyBorder="1" applyAlignment="1">
      <alignment wrapText="1"/>
    </xf>
    <xf numFmtId="0" fontId="6" fillId="0" borderId="7" xfId="0" applyFont="1" applyBorder="1" applyAlignment="1">
      <alignment vertical="center" wrapText="1"/>
    </xf>
    <xf numFmtId="0" fontId="6" fillId="0" borderId="8" xfId="0" applyFont="1" applyBorder="1" applyAlignment="1">
      <alignment vertical="center" wrapText="1"/>
    </xf>
    <xf numFmtId="0" fontId="16" fillId="0" borderId="8" xfId="0" applyFont="1" applyBorder="1" applyAlignment="1">
      <alignment wrapText="1"/>
    </xf>
    <xf numFmtId="1" fontId="15" fillId="0" borderId="6" xfId="0" applyNumberFormat="1" applyFont="1" applyBorder="1"/>
    <xf numFmtId="1" fontId="15" fillId="0" borderId="5" xfId="0" applyNumberFormat="1" applyFont="1" applyBorder="1"/>
    <xf numFmtId="0" fontId="16" fillId="0" borderId="9" xfId="0" applyFont="1" applyBorder="1" applyAlignment="1">
      <alignment vertical="center"/>
    </xf>
    <xf numFmtId="0" fontId="16" fillId="0" borderId="7" xfId="0" applyFont="1" applyBorder="1" applyAlignment="1">
      <alignment vertical="center"/>
    </xf>
    <xf numFmtId="1" fontId="15" fillId="0" borderId="3" xfId="0" applyNumberFormat="1" applyFont="1" applyBorder="1"/>
    <xf numFmtId="0" fontId="6" fillId="0" borderId="2" xfId="4" applyFont="1" applyBorder="1" applyAlignment="1">
      <alignment horizontal="left" vertical="center" wrapText="1"/>
    </xf>
    <xf numFmtId="0" fontId="6" fillId="0" borderId="2" xfId="4" applyFont="1" applyBorder="1" applyAlignment="1">
      <alignment horizontal="right" vertical="center" wrapText="1"/>
    </xf>
    <xf numFmtId="164" fontId="6" fillId="0" borderId="0" xfId="9" applyNumberFormat="1" applyFont="1" applyFill="1" applyBorder="1" applyAlignment="1">
      <alignment horizontal="right"/>
    </xf>
    <xf numFmtId="9" fontId="7" fillId="0" borderId="0" xfId="9" applyFont="1" applyFill="1" applyBorder="1" applyAlignment="1">
      <alignment horizontal="right"/>
    </xf>
    <xf numFmtId="9" fontId="7" fillId="0" borderId="14" xfId="9" applyFont="1" applyFill="1" applyBorder="1" applyAlignment="1">
      <alignment horizontal="right"/>
    </xf>
    <xf numFmtId="164" fontId="6" fillId="0" borderId="0" xfId="4" applyNumberFormat="1" applyFont="1" applyAlignment="1">
      <alignment horizontal="right"/>
    </xf>
    <xf numFmtId="0" fontId="7" fillId="0" borderId="3" xfId="4" applyFont="1" applyBorder="1"/>
    <xf numFmtId="166" fontId="16" fillId="0" borderId="0" xfId="0" applyNumberFormat="1" applyFont="1" applyAlignment="1">
      <alignment horizontal="right"/>
    </xf>
    <xf numFmtId="0" fontId="7" fillId="0" borderId="0" xfId="4" applyFont="1" applyAlignment="1">
      <alignment wrapText="1"/>
    </xf>
    <xf numFmtId="43" fontId="15" fillId="0" borderId="0" xfId="0" applyNumberFormat="1" applyFont="1" applyAlignment="1">
      <alignment horizontal="right"/>
    </xf>
    <xf numFmtId="3" fontId="15" fillId="0" borderId="0" xfId="0" applyNumberFormat="1" applyFont="1" applyAlignment="1">
      <alignment horizontal="right"/>
    </xf>
    <xf numFmtId="0" fontId="7" fillId="0" borderId="14" xfId="4" applyFont="1" applyBorder="1"/>
    <xf numFmtId="0" fontId="7" fillId="0" borderId="5" xfId="4" applyFont="1" applyBorder="1" applyAlignment="1">
      <alignment wrapText="1"/>
    </xf>
    <xf numFmtId="43" fontId="15" fillId="0" borderId="14" xfId="0" applyNumberFormat="1" applyFont="1" applyBorder="1" applyAlignment="1">
      <alignment horizontal="right"/>
    </xf>
    <xf numFmtId="2" fontId="7" fillId="0" borderId="0" xfId="4" applyNumberFormat="1" applyFont="1" applyAlignment="1">
      <alignment horizontal="right"/>
    </xf>
    <xf numFmtId="3" fontId="7" fillId="0" borderId="0" xfId="4" applyNumberFormat="1" applyFont="1" applyAlignment="1">
      <alignment horizontal="right"/>
    </xf>
    <xf numFmtId="0" fontId="7" fillId="0" borderId="5" xfId="4" applyFont="1" applyBorder="1"/>
    <xf numFmtId="4" fontId="7" fillId="0" borderId="5" xfId="4" applyNumberFormat="1" applyFont="1" applyBorder="1" applyAlignment="1">
      <alignment horizontal="right"/>
    </xf>
    <xf numFmtId="9" fontId="7" fillId="0" borderId="0" xfId="1" applyFont="1" applyFill="1" applyBorder="1" applyAlignment="1">
      <alignment horizontal="right" vertical="center"/>
    </xf>
    <xf numFmtId="0" fontId="6" fillId="0" borderId="2" xfId="10" applyFont="1" applyBorder="1" applyAlignment="1">
      <alignment horizontal="right" vertical="center" wrapText="1"/>
    </xf>
    <xf numFmtId="0" fontId="16" fillId="0" borderId="8" xfId="0" applyFont="1" applyBorder="1" applyAlignment="1">
      <alignment vertical="center"/>
    </xf>
    <xf numFmtId="9" fontId="15" fillId="0" borderId="0" xfId="1" applyFont="1"/>
    <xf numFmtId="0" fontId="16" fillId="0" borderId="27" xfId="0" applyFont="1" applyBorder="1" applyAlignment="1">
      <alignment vertical="center" wrapText="1"/>
    </xf>
    <xf numFmtId="0" fontId="16" fillId="0" borderId="27" xfId="0" applyFont="1" applyBorder="1" applyAlignment="1">
      <alignment vertical="center"/>
    </xf>
    <xf numFmtId="0" fontId="16" fillId="0" borderId="28" xfId="0" applyFont="1" applyBorder="1" applyAlignment="1">
      <alignment vertical="center"/>
    </xf>
    <xf numFmtId="0" fontId="16" fillId="0" borderId="2" xfId="0" applyFont="1" applyBorder="1" applyAlignment="1">
      <alignment vertical="center"/>
    </xf>
    <xf numFmtId="0" fontId="6" fillId="0" borderId="29" xfId="8" applyFont="1" applyBorder="1" applyAlignment="1">
      <alignment horizontal="right" vertical="center" wrapText="1"/>
    </xf>
    <xf numFmtId="0" fontId="15" fillId="0" borderId="30" xfId="0" applyFont="1" applyBorder="1"/>
    <xf numFmtId="0" fontId="15" fillId="0" borderId="31" xfId="0" applyFont="1" applyBorder="1"/>
    <xf numFmtId="0" fontId="15" fillId="0" borderId="32" xfId="0" applyFont="1" applyBorder="1"/>
    <xf numFmtId="0" fontId="15" fillId="0" borderId="33" xfId="0" applyFont="1" applyBorder="1"/>
    <xf numFmtId="0" fontId="15" fillId="0" borderId="34" xfId="0" applyFont="1" applyBorder="1"/>
    <xf numFmtId="0" fontId="15" fillId="0" borderId="35" xfId="0" applyFont="1" applyBorder="1"/>
    <xf numFmtId="9" fontId="0" fillId="0" borderId="32" xfId="1" applyFont="1" applyBorder="1"/>
    <xf numFmtId="9" fontId="0" fillId="0" borderId="34" xfId="1" applyFont="1" applyBorder="1"/>
    <xf numFmtId="3" fontId="64" fillId="0" borderId="1" xfId="0" applyNumberFormat="1" applyFont="1" applyBorder="1"/>
    <xf numFmtId="3" fontId="64" fillId="0" borderId="0" xfId="0" applyNumberFormat="1" applyFont="1"/>
    <xf numFmtId="0" fontId="64" fillId="0" borderId="0" xfId="0" applyFont="1"/>
    <xf numFmtId="0" fontId="15" fillId="0" borderId="38" xfId="0" applyFont="1" applyBorder="1"/>
    <xf numFmtId="0" fontId="64" fillId="0" borderId="38" xfId="0" applyFont="1" applyBorder="1"/>
    <xf numFmtId="0" fontId="15" fillId="0" borderId="37" xfId="0" applyFont="1" applyBorder="1"/>
    <xf numFmtId="0" fontId="64" fillId="0" borderId="37" xfId="0" applyFont="1" applyBorder="1"/>
    <xf numFmtId="0" fontId="15" fillId="0" borderId="39" xfId="0" applyFont="1" applyBorder="1"/>
    <xf numFmtId="0" fontId="64" fillId="0" borderId="39" xfId="0" applyFont="1" applyBorder="1"/>
    <xf numFmtId="0" fontId="64" fillId="0" borderId="40" xfId="0" applyFont="1" applyBorder="1"/>
    <xf numFmtId="3" fontId="64" fillId="0" borderId="41" xfId="0" applyNumberFormat="1" applyFont="1" applyBorder="1"/>
    <xf numFmtId="3" fontId="64" fillId="0" borderId="40" xfId="0" applyNumberFormat="1" applyFont="1" applyBorder="1"/>
    <xf numFmtId="0" fontId="64" fillId="0" borderId="42" xfId="0" applyFont="1" applyBorder="1"/>
    <xf numFmtId="3" fontId="64" fillId="0" borderId="12" xfId="0" applyNumberFormat="1" applyFont="1" applyBorder="1"/>
    <xf numFmtId="3" fontId="64" fillId="0" borderId="13" xfId="0" applyNumberFormat="1" applyFont="1" applyBorder="1"/>
    <xf numFmtId="9" fontId="7" fillId="0" borderId="39" xfId="1" applyFont="1" applyFill="1" applyBorder="1" applyAlignment="1">
      <alignment horizontal="right" vertical="center"/>
    </xf>
    <xf numFmtId="9" fontId="7" fillId="0" borderId="38" xfId="1" applyFont="1" applyFill="1" applyBorder="1" applyAlignment="1">
      <alignment horizontal="right" vertical="center"/>
    </xf>
    <xf numFmtId="9" fontId="7" fillId="0" borderId="37" xfId="1" applyFont="1" applyFill="1" applyBorder="1" applyAlignment="1">
      <alignment horizontal="right" vertical="center"/>
    </xf>
    <xf numFmtId="0" fontId="16" fillId="0" borderId="36" xfId="0" applyFont="1" applyBorder="1" applyAlignment="1">
      <alignment vertical="center"/>
    </xf>
    <xf numFmtId="0" fontId="16" fillId="0" borderId="36" xfId="0" applyFont="1" applyBorder="1" applyAlignment="1">
      <alignment vertical="center" wrapText="1"/>
    </xf>
    <xf numFmtId="0" fontId="4" fillId="0" borderId="0" xfId="2" applyAlignment="1" applyProtection="1">
      <alignment vertical="center"/>
    </xf>
    <xf numFmtId="9" fontId="7" fillId="0" borderId="3" xfId="0" applyNumberFormat="1" applyFont="1" applyBorder="1"/>
    <xf numFmtId="9" fontId="7" fillId="0" borderId="0" xfId="0" applyNumberFormat="1" applyFont="1"/>
    <xf numFmtId="9" fontId="15" fillId="0" borderId="0" xfId="0" applyNumberFormat="1" applyFont="1"/>
    <xf numFmtId="164" fontId="15" fillId="0" borderId="0" xfId="0" applyNumberFormat="1" applyFont="1"/>
    <xf numFmtId="1" fontId="15" fillId="0" borderId="4" xfId="0" applyNumberFormat="1" applyFont="1" applyBorder="1"/>
    <xf numFmtId="0" fontId="16" fillId="0" borderId="43" xfId="0" applyFont="1" applyBorder="1" applyAlignment="1">
      <alignment vertical="center" wrapText="1"/>
    </xf>
    <xf numFmtId="0" fontId="15" fillId="0" borderId="44" xfId="0" applyFont="1" applyBorder="1"/>
    <xf numFmtId="165" fontId="15" fillId="0" borderId="30" xfId="0" applyNumberFormat="1" applyFont="1" applyBorder="1"/>
    <xf numFmtId="165" fontId="15" fillId="0" borderId="32" xfId="0" applyNumberFormat="1" applyFont="1" applyBorder="1"/>
    <xf numFmtId="0" fontId="15" fillId="0" borderId="45" xfId="0" applyFont="1" applyBorder="1"/>
    <xf numFmtId="164" fontId="15" fillId="0" borderId="30" xfId="0" applyNumberFormat="1" applyFont="1" applyBorder="1"/>
    <xf numFmtId="164" fontId="15" fillId="0" borderId="32" xfId="0" applyNumberFormat="1" applyFont="1" applyBorder="1"/>
    <xf numFmtId="0" fontId="15" fillId="0" borderId="46" xfId="0" applyFont="1" applyBorder="1"/>
    <xf numFmtId="164" fontId="15" fillId="0" borderId="34" xfId="0" applyNumberFormat="1" applyFont="1" applyBorder="1"/>
    <xf numFmtId="165" fontId="15" fillId="0" borderId="34" xfId="0" applyNumberFormat="1" applyFont="1" applyBorder="1"/>
    <xf numFmtId="0" fontId="16" fillId="0" borderId="41" xfId="0" applyFont="1" applyBorder="1" applyAlignment="1">
      <alignment vertical="center"/>
    </xf>
    <xf numFmtId="0" fontId="16" fillId="0" borderId="40" xfId="0" applyFont="1" applyBorder="1" applyAlignment="1">
      <alignment vertical="center"/>
    </xf>
    <xf numFmtId="0" fontId="6" fillId="0" borderId="3" xfId="10" applyFont="1" applyBorder="1" applyAlignment="1">
      <alignment horizontal="right" vertical="center" wrapText="1"/>
    </xf>
    <xf numFmtId="3" fontId="15" fillId="0" borderId="3" xfId="0" applyNumberFormat="1" applyFont="1" applyBorder="1"/>
    <xf numFmtId="0" fontId="6" fillId="0" borderId="40" xfId="0" applyFont="1" applyBorder="1" applyAlignment="1">
      <alignment vertical="center"/>
    </xf>
    <xf numFmtId="3" fontId="15" fillId="0" borderId="6" xfId="0" applyNumberFormat="1" applyFont="1" applyBorder="1"/>
    <xf numFmtId="0" fontId="6" fillId="0" borderId="36" xfId="0" applyFont="1" applyBorder="1" applyAlignment="1">
      <alignment vertical="center"/>
    </xf>
    <xf numFmtId="0" fontId="6" fillId="0" borderId="41" xfId="0" applyFont="1" applyBorder="1" applyAlignment="1">
      <alignment vertical="center"/>
    </xf>
    <xf numFmtId="3" fontId="7" fillId="0" borderId="3" xfId="0" applyNumberFormat="1" applyFont="1" applyBorder="1"/>
    <xf numFmtId="3" fontId="7" fillId="0" borderId="5" xfId="0" applyNumberFormat="1" applyFont="1" applyBorder="1"/>
    <xf numFmtId="164" fontId="7" fillId="0" borderId="0" xfId="0" applyNumberFormat="1" applyFont="1"/>
    <xf numFmtId="3" fontId="7" fillId="0" borderId="1" xfId="0" applyNumberFormat="1" applyFont="1" applyFill="1" applyBorder="1"/>
    <xf numFmtId="3" fontId="7" fillId="0" borderId="0" xfId="0" applyNumberFormat="1" applyFont="1" applyFill="1"/>
    <xf numFmtId="164" fontId="7" fillId="0" borderId="0" xfId="0" applyNumberFormat="1" applyFont="1" applyFill="1"/>
    <xf numFmtId="2" fontId="63" fillId="0" borderId="0" xfId="0" applyNumberFormat="1" applyFont="1" applyFill="1"/>
    <xf numFmtId="2" fontId="15" fillId="0" borderId="0" xfId="0" applyNumberFormat="1" applyFont="1" applyFill="1"/>
    <xf numFmtId="2" fontId="63" fillId="0" borderId="5" xfId="0" applyNumberFormat="1" applyFont="1" applyFill="1" applyBorder="1"/>
    <xf numFmtId="9" fontId="7" fillId="0" borderId="4" xfId="0" applyNumberFormat="1" applyFont="1" applyFill="1" applyBorder="1"/>
    <xf numFmtId="9" fontId="7" fillId="0" borderId="3" xfId="0" applyNumberFormat="1" applyFont="1" applyFill="1" applyBorder="1"/>
    <xf numFmtId="9" fontId="7" fillId="0" borderId="3" xfId="0" applyNumberFormat="1" applyFont="1" applyFill="1" applyBorder="1" applyAlignment="1">
      <alignment horizontal="right" vertical="center"/>
    </xf>
    <xf numFmtId="9" fontId="7" fillId="0" borderId="1" xfId="0" applyNumberFormat="1" applyFont="1" applyFill="1" applyBorder="1"/>
    <xf numFmtId="9" fontId="7" fillId="0" borderId="0" xfId="0" applyNumberFormat="1" applyFont="1" applyFill="1"/>
    <xf numFmtId="9" fontId="7" fillId="0" borderId="0" xfId="0" applyNumberFormat="1" applyFont="1" applyFill="1" applyAlignment="1">
      <alignment horizontal="right" vertical="center"/>
    </xf>
    <xf numFmtId="9" fontId="7" fillId="0" borderId="6" xfId="0" applyNumberFormat="1" applyFont="1" applyFill="1" applyBorder="1"/>
    <xf numFmtId="9" fontId="7" fillId="0" borderId="5" xfId="0" applyNumberFormat="1" applyFont="1" applyFill="1" applyBorder="1"/>
    <xf numFmtId="9" fontId="7" fillId="0" borderId="5" xfId="0" applyNumberFormat="1" applyFont="1" applyFill="1" applyBorder="1" applyAlignment="1">
      <alignment horizontal="right" vertical="center"/>
    </xf>
    <xf numFmtId="0" fontId="16" fillId="0" borderId="9" xfId="0" quotePrefix="1" applyNumberFormat="1" applyFont="1" applyBorder="1" applyAlignment="1">
      <alignment horizontal="right" vertical="center" wrapText="1"/>
    </xf>
    <xf numFmtId="0" fontId="16" fillId="0" borderId="7" xfId="0" quotePrefix="1" applyNumberFormat="1" applyFont="1" applyBorder="1" applyAlignment="1">
      <alignment horizontal="right" vertical="center" wrapText="1"/>
    </xf>
    <xf numFmtId="0" fontId="16" fillId="0" borderId="8" xfId="0" quotePrefix="1" applyNumberFormat="1" applyFont="1" applyBorder="1" applyAlignment="1">
      <alignment horizontal="right" vertical="center" wrapText="1"/>
    </xf>
    <xf numFmtId="0" fontId="16" fillId="0" borderId="7" xfId="0" quotePrefix="1" applyNumberFormat="1" applyFont="1" applyBorder="1" applyAlignment="1">
      <alignment horizontal="right" vertical="center"/>
    </xf>
  </cellXfs>
  <cellStyles count="354">
    <cellStyle name="20% - Accent1 2" xfId="104" xr:uid="{38E9036B-9DBE-4398-BBE3-1A787223ADAD}"/>
    <cellStyle name="20% - Accent2 2" xfId="108" xr:uid="{86CFAA85-C755-43FA-8575-9BA951CCEC94}"/>
    <cellStyle name="20% - Accent3 2" xfId="112" xr:uid="{C516598B-6C87-4DC9-9159-F854B05D9FC9}"/>
    <cellStyle name="20% - Accent4 2" xfId="116" xr:uid="{4EAF2517-118A-4D4B-ABD6-4F5F2885D421}"/>
    <cellStyle name="20% - Accent5 2" xfId="120" xr:uid="{7E6033FA-0422-4C94-9D96-7FD04C1163EA}"/>
    <cellStyle name="20% - Accent6 2" xfId="124" xr:uid="{2C942E7B-E0DC-4F35-8303-2CE819F41AC2}"/>
    <cellStyle name="40% - Accent1 2" xfId="105" xr:uid="{ECDE324E-A751-4CCB-BFAB-8EC9B758BAC9}"/>
    <cellStyle name="40% - Accent2 2" xfId="109" xr:uid="{D1B5131A-2C22-4ADF-8BAD-F0C651FD347A}"/>
    <cellStyle name="40% - Accent3 2" xfId="113" xr:uid="{1775ADB8-2109-4B98-9441-3F5EA546A55D}"/>
    <cellStyle name="40% - Accent4 2" xfId="117" xr:uid="{E1F55839-E7AB-45CB-A7D7-B9E5F759E51C}"/>
    <cellStyle name="40% - Accent5 2" xfId="121" xr:uid="{7DA085F4-6B23-475F-A0C5-B4ADED53BC20}"/>
    <cellStyle name="40% - Accent6 2" xfId="125" xr:uid="{09E029ED-33BD-40D4-9F82-195EAC2C0F9A}"/>
    <cellStyle name="60% - Accent1 2" xfId="106" xr:uid="{A5CA3117-F55F-4556-94A9-41D903B5F93A}"/>
    <cellStyle name="60% - Accent2 2" xfId="110" xr:uid="{A93D2B93-7287-4702-8757-0EFFAAD47620}"/>
    <cellStyle name="60% - Accent3 2" xfId="114" xr:uid="{4474D2E0-9AF1-4E03-8037-DE81CA0C816F}"/>
    <cellStyle name="60% - Accent4 2" xfId="118" xr:uid="{7C57B37C-6E86-4398-9A3B-A43121525014}"/>
    <cellStyle name="60% - Accent5 2" xfId="122" xr:uid="{E5CAF222-0F8D-4F74-948D-11577EB5AF21}"/>
    <cellStyle name="60% - Accent6 2" xfId="126" xr:uid="{34145B12-C421-4565-8B00-1FA215D212DE}"/>
    <cellStyle name="Accent1 2" xfId="103" xr:uid="{297ADA9B-26A4-4C52-968C-2B527DDB20C3}"/>
    <cellStyle name="Accent2 2" xfId="107" xr:uid="{F360FE45-D05C-453D-AF1F-C86941D2FF05}"/>
    <cellStyle name="Accent3 2" xfId="111" xr:uid="{5A9E1D18-0B0E-4CBC-BAAA-B1063440FDC4}"/>
    <cellStyle name="Accent4 2" xfId="115" xr:uid="{C6579639-475F-48F9-96B0-0BB414A1D051}"/>
    <cellStyle name="Accent5 2" xfId="119" xr:uid="{79DECA3C-1863-4F01-9ED2-E3F2BFD477EE}"/>
    <cellStyle name="Accent6 2" xfId="123" xr:uid="{5E74E3D7-1DDA-47BB-8C6E-B39CBFE6865B}"/>
    <cellStyle name="ANCLAS,REZONES Y SUS PARTES,DE FUNDICION,DE HIERRO O DE ACERO" xfId="127" xr:uid="{A6C9696C-F91D-4809-B0E1-501B016000D4}"/>
    <cellStyle name="ANCLAS,REZONES Y SUS PARTES,DE FUNDICION,DE HIERRO O DE ACERO 2" xfId="128" xr:uid="{F39FA4DE-EABD-4C78-85A8-56B073DF5034}"/>
    <cellStyle name="ANCLAS,REZONES Y SUS PARTES,DE FUNDICION,DE HIERRO O DE ACERO 2 2" xfId="129" xr:uid="{861D8E9C-1825-4DDD-846A-1D08D75B1402}"/>
    <cellStyle name="ANCLAS,REZONES Y SUS PARTES,DE FUNDICION,DE HIERRO O DE ACERO 2 2 2" xfId="130" xr:uid="{683C00B6-6368-4F88-BE1F-9B5E7F896F90}"/>
    <cellStyle name="ANCLAS,REZONES Y SUS PARTES,DE FUNDICION,DE HIERRO O DE ACERO 2 2 3" xfId="131" xr:uid="{FC85E466-ECFC-4E37-BF1A-79B8CDF71495}"/>
    <cellStyle name="ANCLAS,REZONES Y SUS PARTES,DE FUNDICION,DE HIERRO O DE ACERO 2 3" xfId="132" xr:uid="{7B6C35CE-BA05-4AB5-BF26-BD3F32AA717E}"/>
    <cellStyle name="ANCLAS,REZONES Y SUS PARTES,DE FUNDICION,DE HIERRO O DE ACERO 2 3 2" xfId="133" xr:uid="{D3A1F22F-D2C5-46CF-A190-781AD39AB408}"/>
    <cellStyle name="ANCLAS,REZONES Y SUS PARTES,DE FUNDICION,DE HIERRO O DE ACERO 2 4" xfId="134" xr:uid="{A5E0024B-0C46-41C9-BC77-CD2FD0BD3C15}"/>
    <cellStyle name="ANCLAS,REZONES Y SUS PARTES,DE FUNDICION,DE HIERRO O DE ACERO 3" xfId="135" xr:uid="{1C480059-83CA-45ED-B44D-5CEF086AFD8D}"/>
    <cellStyle name="ANCLAS,REZONES Y SUS PARTES,DE FUNDICION,DE HIERRO O DE ACERO 3 2" xfId="136" xr:uid="{B3314841-8ECD-4FFB-A38E-E78B55A5AFAC}"/>
    <cellStyle name="ANCLAS,REZONES Y SUS PARTES,DE FUNDICION,DE HIERRO O DE ACERO 4" xfId="137" xr:uid="{142FBF31-582E-4098-A413-05AAC2C4159C}"/>
    <cellStyle name="Bad 2" xfId="92" xr:uid="{E2E309B9-9A50-432C-83BF-D9E4138C0083}"/>
    <cellStyle name="Calculation 2" xfId="96" xr:uid="{2E689076-3CF6-457C-8C0B-8B14F3857F4A}"/>
    <cellStyle name="cells" xfId="138" xr:uid="{3FB3C778-CAAD-4A25-9CA8-597734D85D6B}"/>
    <cellStyle name="cells 2" xfId="139" xr:uid="{8790341D-14AA-4DF6-8953-3B87AAC309AB}"/>
    <cellStyle name="cells 3" xfId="140" xr:uid="{7CFDD5C4-4CB3-4803-B26C-BA9333BC8C29}"/>
    <cellStyle name="Check Cell 2" xfId="98" xr:uid="{165F5080-B5AF-49D7-B6A2-EBF9C96AC936}"/>
    <cellStyle name="column field" xfId="141" xr:uid="{67EF2C34-6D01-4308-816B-1180DE75E4D7}"/>
    <cellStyle name="column field 2" xfId="142" xr:uid="{8BB9FD27-B702-4613-B41F-2AC08F7965AD}"/>
    <cellStyle name="column field 3" xfId="143" xr:uid="{6C01EA38-09AF-4804-BD77-D2607E0248D7}"/>
    <cellStyle name="Comma 2" xfId="11" xr:uid="{986E02BF-517C-4631-9FBA-DD9BF9CBAB5A}"/>
    <cellStyle name="Comma 2 2" xfId="12" xr:uid="{F21101BD-BE25-4CD9-A2C8-0985AD588AC0}"/>
    <cellStyle name="Comma 2 2 2" xfId="13" xr:uid="{4AB0E655-B819-4287-8D9F-6642922CBF52}"/>
    <cellStyle name="Comma 2 2 3" xfId="145" xr:uid="{CD1E119C-ADD3-496C-B92C-7C833C1BA3E7}"/>
    <cellStyle name="Comma 2 3" xfId="14" xr:uid="{7D3816F6-694D-4990-B5D1-06430CD5D597}"/>
    <cellStyle name="Comma 2 3 2" xfId="146" xr:uid="{9A17F5DA-9C0E-4753-803E-DBD277AF82C0}"/>
    <cellStyle name="Comma 2 4" xfId="15" xr:uid="{736A3578-AD9D-4FDD-8CA9-13B309261A3C}"/>
    <cellStyle name="Comma 2 5" xfId="144" xr:uid="{1F4BFA6F-EA1C-4BEC-A573-0E6D81B9CC43}"/>
    <cellStyle name="Comma 3" xfId="16" xr:uid="{0BCDAED4-C89B-4002-A953-15A98992850D}"/>
    <cellStyle name="Comma 3 2" xfId="17" xr:uid="{682720FB-0AFF-499C-88F7-8000B40D9F91}"/>
    <cellStyle name="Comma 3 2 2" xfId="148" xr:uid="{77B258DB-CEAD-428E-AEAF-38A7CCA04E84}"/>
    <cellStyle name="Comma 3 3" xfId="149" xr:uid="{CBBC3348-A487-4E42-BACB-524B52F71215}"/>
    <cellStyle name="Comma 3 4" xfId="147" xr:uid="{6523F2B1-CED1-4DE4-9E5B-D9424558A3A0}"/>
    <cellStyle name="Comma 4" xfId="18" xr:uid="{4DAA9324-890A-480C-9228-AB766C6B274A}"/>
    <cellStyle name="Comma 4 2" xfId="151" xr:uid="{3E06CE90-9609-44A1-AACF-D5EAFDAAEE52}"/>
    <cellStyle name="Comma 4 3" xfId="152" xr:uid="{9A973008-A82B-4C3E-828E-1E0BB6FF9195}"/>
    <cellStyle name="Comma 4 4" xfId="150" xr:uid="{0CBA8EED-3369-4FAC-B998-9859868CDE37}"/>
    <cellStyle name="Comma 5" xfId="19" xr:uid="{3EAD0267-A7BC-4078-892F-271F7B454C23}"/>
    <cellStyle name="Comma 5 2" xfId="154" xr:uid="{E9617CB2-F909-4D08-8DE5-303C6B40279E}"/>
    <cellStyle name="Comma 5 3" xfId="155" xr:uid="{EA9F9D05-24EA-4CBD-9357-C9A0EA3F2A4E}"/>
    <cellStyle name="Comma 5 4" xfId="153" xr:uid="{8F742410-30D0-4A62-AA61-2C2BDCD0896B}"/>
    <cellStyle name="Comma 6" xfId="156" xr:uid="{D4EB730F-1CCE-4AE7-AAD6-3C65AF7A948D}"/>
    <cellStyle name="Comma 7" xfId="157" xr:uid="{B1E5C0A8-2DCD-4A49-9050-716094CA7F2E}"/>
    <cellStyle name="Comma 8" xfId="158" xr:uid="{3AB87A35-2FB9-4805-BC93-6EDD708DDD67}"/>
    <cellStyle name="Euro" xfId="20" xr:uid="{11FCB1C2-BB60-4778-8089-CDABF0DA17BC}"/>
    <cellStyle name="Euro 2" xfId="159" xr:uid="{7FE53D7F-9990-4CD1-A570-50E4F15D8FD1}"/>
    <cellStyle name="Explanatory Text 2" xfId="101" xr:uid="{F57BACFC-49CC-4026-9EE9-7EAA13EEFD1E}"/>
    <cellStyle name="field" xfId="160" xr:uid="{30F47867-84D6-44AA-8484-E4ABADBCB401}"/>
    <cellStyle name="field 2" xfId="161" xr:uid="{9C27C486-2710-40F2-8A31-3A167EEF34E1}"/>
    <cellStyle name="field 3" xfId="162" xr:uid="{857ABC50-B218-4923-B742-42AC167BD9E8}"/>
    <cellStyle name="field names" xfId="163" xr:uid="{DD18714C-EF68-4D8E-88DD-C1A558B94B16}"/>
    <cellStyle name="field names 2" xfId="164" xr:uid="{D1671DBA-3D55-403A-B0CA-EB1F1B0A54AB}"/>
    <cellStyle name="footer" xfId="165" xr:uid="{1B52EE92-B2B5-4700-A3A0-047902A6BB8A}"/>
    <cellStyle name="footer 2" xfId="166" xr:uid="{5DA786AF-0B6C-4009-AF1F-936A216E7941}"/>
    <cellStyle name="Good 2" xfId="91" xr:uid="{42676A60-9BAF-4CEC-971F-6E14A071F5E6}"/>
    <cellStyle name="heading" xfId="167" xr:uid="{212FBAA9-E1AE-4084-8D3F-5893BA36D75F}"/>
    <cellStyle name="Heading 1 2" xfId="168" xr:uid="{C3BC5F55-1BEC-491B-AD7F-717E4CBF03E1}"/>
    <cellStyle name="Heading 1 3" xfId="87" xr:uid="{06A62A63-D2A7-4239-9C1C-E49CE6BFCD9B}"/>
    <cellStyle name="Heading 2 2" xfId="169" xr:uid="{AB1D581F-D9DE-4134-B807-0EF82F1FE5B4}"/>
    <cellStyle name="Heading 2 3" xfId="88" xr:uid="{0E88E1BD-40FA-4B51-A361-991AC8F03983}"/>
    <cellStyle name="Heading 3 2" xfId="170" xr:uid="{FC002D4E-803D-40A8-A341-6A37F984C268}"/>
    <cellStyle name="Heading 3 3" xfId="89" xr:uid="{D8E90CDC-2339-4FC9-A339-9A3A2B69AC75}"/>
    <cellStyle name="Heading 4 2" xfId="90" xr:uid="{9D2336E6-3160-4EE0-BBDC-0D43E9181778}"/>
    <cellStyle name="heading 5" xfId="171" xr:uid="{7C229E93-BA25-484A-ADA7-C00073EC13A3}"/>
    <cellStyle name="Headings" xfId="172" xr:uid="{6C18AB03-1F53-4650-BBCC-82BEC3666814}"/>
    <cellStyle name="Headings 2" xfId="173" xr:uid="{530994DD-E918-49B5-A1E5-FB96A9D22E5D}"/>
    <cellStyle name="Headings 3" xfId="174" xr:uid="{406AAF09-CB8E-46DC-B488-84DA4B55808E}"/>
    <cellStyle name="Hyperlink" xfId="2" builtinId="8"/>
    <cellStyle name="Hyperlink 2" xfId="5" xr:uid="{E318DEBF-820A-474D-94FF-708DC865C5D3}"/>
    <cellStyle name="Hyperlink 2 2" xfId="22" xr:uid="{19028310-968B-4C8E-903C-D3D2812F01C5}"/>
    <cellStyle name="Hyperlink 2 2 2" xfId="176" xr:uid="{B36E6CAF-C07E-42B2-9F0A-76B7A670A62A}"/>
    <cellStyle name="Hyperlink 2 2 3" xfId="175" xr:uid="{A7A0BADA-9BDB-4EFA-86D1-B78BA47448BC}"/>
    <cellStyle name="Hyperlink 2 3" xfId="21" xr:uid="{CD20AA93-7147-4AF8-AA9D-B478CCEE541B}"/>
    <cellStyle name="Hyperlink 3" xfId="23" xr:uid="{87EE80A3-854A-4099-ADC7-70B15F7D8BB6}"/>
    <cellStyle name="Hyperlink 3 2" xfId="24" xr:uid="{FA850FDC-7FDC-4761-85E1-2A1941AADA39}"/>
    <cellStyle name="Hyperlink 3 2 2" xfId="178" xr:uid="{9F27857F-50B0-4B02-A810-EF7AF49E73D9}"/>
    <cellStyle name="Hyperlink 3 3" xfId="177" xr:uid="{64F0E163-FE77-4C32-91BC-2E0A6363C690}"/>
    <cellStyle name="Hyperlink 4" xfId="25" xr:uid="{3F7B1A00-E425-4C4E-9AB1-9AC4DAD0B802}"/>
    <cellStyle name="Hyperlink 4 2" xfId="179" xr:uid="{1BE6A7A7-14E8-48A3-8443-CAD6DF13D7A5}"/>
    <cellStyle name="Hyperlink 5" xfId="26" xr:uid="{00EAD459-287D-4CB0-8C9A-F21061DF9AB7}"/>
    <cellStyle name="Hyperlink 5 2" xfId="180" xr:uid="{79228019-A722-48D5-9BC6-CB9D0A388F5D}"/>
    <cellStyle name="Hyperlink 6" xfId="27" xr:uid="{2FFAE5C9-10DF-4E8E-B377-7F3D2D92E09A}"/>
    <cellStyle name="Hyperlink 6 2" xfId="181" xr:uid="{B4ABBCBB-5718-489F-9542-512F31995846}"/>
    <cellStyle name="Hyperlink 7" xfId="182" xr:uid="{984562AB-D887-4C91-885B-F25B00B2DE37}"/>
    <cellStyle name="IABackgroundMembers" xfId="28" xr:uid="{256F2546-1A8F-4CD6-8131-B157145B7635}"/>
    <cellStyle name="IABackgroundMembers 2" xfId="29" xr:uid="{600D2BF2-8A8E-4124-8AEB-7C0D22B5A2EA}"/>
    <cellStyle name="IABackgroundMembers 3" xfId="183" xr:uid="{F836A00F-C7A2-415D-BC05-47272672F25B}"/>
    <cellStyle name="IAColorCodingBad" xfId="30" xr:uid="{E1283B02-844A-4B89-8DA0-486F199B65CF}"/>
    <cellStyle name="IAColorCodingBad 2" xfId="184" xr:uid="{3A166839-1499-424A-8B4E-2EB96BDC1A02}"/>
    <cellStyle name="IAColorCodingGood" xfId="31" xr:uid="{3AAF0B7F-0DF0-4204-A3A3-A9B63DA6C010}"/>
    <cellStyle name="IAColorCodingGood 2" xfId="185" xr:uid="{E6566BE7-3387-4E71-8F3D-F0A883B06127}"/>
    <cellStyle name="IAColorCodingOK" xfId="32" xr:uid="{04CE85F3-DD14-410E-BCB7-46ED693FCC73}"/>
    <cellStyle name="IAColorCodingOK 2" xfId="33" xr:uid="{542883AB-8F12-4633-9F02-C9B35F0600CB}"/>
    <cellStyle name="IAColorCodingOK 3" xfId="186" xr:uid="{CE1DD037-C47F-456E-9F76-37D93DA2E9B7}"/>
    <cellStyle name="IAColumnHeader" xfId="34" xr:uid="{8A170067-4569-4FE0-91CE-2992E789E0E7}"/>
    <cellStyle name="IAColumnHeader 2" xfId="187" xr:uid="{FCE5FC6E-95C2-4B55-BDB7-1A57C9F3588F}"/>
    <cellStyle name="IAContentsList" xfId="35" xr:uid="{D7115DB0-1E31-4C20-91E3-5262723528D5}"/>
    <cellStyle name="IAContentsList 2" xfId="188" xr:uid="{EC45862D-DEDE-4AC4-A350-B203E28447EE}"/>
    <cellStyle name="IAContentsTitle" xfId="36" xr:uid="{08856341-331A-4F80-88A3-226157096AD7}"/>
    <cellStyle name="IAContentsTitle 2" xfId="189" xr:uid="{C7E95527-F74B-4EF0-8B9F-0FF73C40E576}"/>
    <cellStyle name="IADataCells" xfId="37" xr:uid="{726F8706-71B1-4077-92DA-19ADE4E4A3AC}"/>
    <cellStyle name="IADataCells 2" xfId="38" xr:uid="{12D3C880-F2EC-4FE3-A90A-721E66DBA640}"/>
    <cellStyle name="IADataCells 3" xfId="190" xr:uid="{B31DC4EE-F803-4B48-82B8-5A4BFD3735BD}"/>
    <cellStyle name="IADimensionNames" xfId="39" xr:uid="{BDBC57A3-BC97-477D-B39A-A6AF87A6DADF}"/>
    <cellStyle name="IADimensionNames 2" xfId="191" xr:uid="{2A3D5FD0-0B36-4478-810B-12BAAA9A2FC7}"/>
    <cellStyle name="IAParentColumnHeader" xfId="40" xr:uid="{E5EBC796-47B0-4196-99F1-23272CED4C31}"/>
    <cellStyle name="IAParentColumnHeader 2" xfId="192" xr:uid="{F7720E6A-DD85-479B-A9FB-D4A1D3F68CAF}"/>
    <cellStyle name="IAParentRowHeader" xfId="41" xr:uid="{CED36A4B-5A1A-42A4-B77C-47BA7112D970}"/>
    <cellStyle name="IAParentRowHeader 2" xfId="193" xr:uid="{60B3E45D-EDA0-4425-989B-411F3D373705}"/>
    <cellStyle name="IAQueryInfo" xfId="42" xr:uid="{40E3A0C8-153F-48D5-A293-9DB630A912DE}"/>
    <cellStyle name="IAQueryInfo 2" xfId="43" xr:uid="{77D731E4-AFC8-4130-8305-DA35AFD03BCF}"/>
    <cellStyle name="IAQueryInfo 3" xfId="194" xr:uid="{59BF37F9-D9E7-4087-BA24-CF40EAA4092A}"/>
    <cellStyle name="IAReportTitle" xfId="44" xr:uid="{D4020397-D785-4C66-B3EE-C59A9C8EAD94}"/>
    <cellStyle name="IAReportTitle 2" xfId="195" xr:uid="{902B68A8-A1F9-4B34-B395-A90DF1F4C3E7}"/>
    <cellStyle name="IARowHeader" xfId="45" xr:uid="{B9ED11B0-B589-4F24-843D-891C6219C75E}"/>
    <cellStyle name="IARowHeader 2" xfId="196" xr:uid="{006D9773-77E5-429D-AC0A-9867900E8B5C}"/>
    <cellStyle name="IASubTotalsCol" xfId="46" xr:uid="{B50BF8E9-185C-41C3-9A6E-DD2A7888FB11}"/>
    <cellStyle name="IASubTotalsCol 2" xfId="197" xr:uid="{AAAE7626-C134-434E-8896-9582915D202D}"/>
    <cellStyle name="IASubTotalsRow" xfId="47" xr:uid="{5C816EC5-E16D-4D65-BAC5-44124A1E048D}"/>
    <cellStyle name="IASubTotalsRow 2" xfId="198" xr:uid="{4E0FEC2D-BCD5-45E7-98DC-7586E29E8B83}"/>
    <cellStyle name="Input 2" xfId="94" xr:uid="{07B2BE36-9C46-47A5-BC3C-2C0592DA2F9C}"/>
    <cellStyle name="Linked Cell 2" xfId="97" xr:uid="{F4B6C9F6-EE78-4223-B3F1-F8B1DB42502C}"/>
    <cellStyle name="Neutral 2" xfId="93" xr:uid="{015EDAA3-2B0D-465A-9998-B74CE95A0B6B}"/>
    <cellStyle name="Normal" xfId="0" builtinId="0"/>
    <cellStyle name="Normal 10" xfId="48" xr:uid="{75A520E5-9909-4AF5-9FB6-91DB90A7824D}"/>
    <cellStyle name="Normal 10 2" xfId="200" xr:uid="{22475FA6-A5C8-49BD-8A05-C97DFF3C4133}"/>
    <cellStyle name="Normal 10 3" xfId="199" xr:uid="{DCF36F63-E1C6-4BFF-BC9B-734F043AA9D2}"/>
    <cellStyle name="Normal 11" xfId="49" xr:uid="{C393FF3A-50F0-469C-B685-79EC31C869A4}"/>
    <cellStyle name="Normal 11 2" xfId="202" xr:uid="{A4A5802F-5F32-4F8E-BE63-4B1EF237926A}"/>
    <cellStyle name="Normal 11 3" xfId="203" xr:uid="{E105D530-E9BE-457C-9730-20DD302E3B61}"/>
    <cellStyle name="Normal 11 4" xfId="201" xr:uid="{A53203BF-387B-4FAA-89B9-31BD161501F9}"/>
    <cellStyle name="Normal 12" xfId="50" xr:uid="{AA1D4897-3CA6-4814-ADD4-C37651F8E849}"/>
    <cellStyle name="Normal 12 2" xfId="205" xr:uid="{A92F45E5-72F8-470D-9489-20CCBC1D1E3F}"/>
    <cellStyle name="Normal 12 3" xfId="204" xr:uid="{30384AC3-0E61-4104-8F81-FBAA012C823F}"/>
    <cellStyle name="Normal 13" xfId="10" xr:uid="{CA05D49E-FB1D-4952-B2FB-98DFBFF3327D}"/>
    <cellStyle name="Normal 13 2" xfId="206" xr:uid="{25064FBD-59F6-49BB-9459-51B651452421}"/>
    <cellStyle name="Normal 14" xfId="85" xr:uid="{2CBC2A43-C9A6-4A00-8661-8F4991586C5E}"/>
    <cellStyle name="Normal 16" xfId="207" xr:uid="{62EA1D01-86C0-4281-A46F-FEE8F1404D10}"/>
    <cellStyle name="Normal 16 2" xfId="208" xr:uid="{37BFB112-8176-492D-98C5-F5CD82CB0387}"/>
    <cellStyle name="Normal 2" xfId="4" xr:uid="{846857BF-768F-4B27-9D89-26DD553C684D}"/>
    <cellStyle name="Normal 2 10" xfId="210" xr:uid="{852F512B-AE5C-4411-A2CE-5BBDDAE457F5}"/>
    <cellStyle name="Normal 2 11" xfId="211" xr:uid="{8392BDD7-8C1D-4ED7-88DD-C7802EFAA19B}"/>
    <cellStyle name="Normal 2 12" xfId="212" xr:uid="{B6DA95C3-BFFF-4353-8D9B-2335FE53CEB5}"/>
    <cellStyle name="Normal 2 13" xfId="213" xr:uid="{4C6FFE06-56AA-4CA0-8EA8-484B90E57B5D}"/>
    <cellStyle name="Normal 2 14" xfId="214" xr:uid="{A07E1046-F900-42FC-B30D-C43CDA9A9B47}"/>
    <cellStyle name="Normal 2 15" xfId="209" xr:uid="{8E1603F8-EBED-47F7-BAD6-F553F303FDF3}"/>
    <cellStyle name="Normal 2 2" xfId="3" xr:uid="{3FAE1A2A-F10D-4748-B54A-5609921345ED}"/>
    <cellStyle name="Normal 2 2 10" xfId="216" xr:uid="{DDFEC998-AC75-4CF7-B403-1A32AD73E8BA}"/>
    <cellStyle name="Normal 2 2 11" xfId="217" xr:uid="{41C6A282-BA58-4777-89C6-1955A31C5042}"/>
    <cellStyle name="Normal 2 2 12" xfId="218" xr:uid="{A72DF525-7F31-478D-99C6-C68EC3C602C3}"/>
    <cellStyle name="Normal 2 2 13" xfId="215" xr:uid="{BAC2FD93-4EB9-4827-A6AC-2D06D68A2AC4}"/>
    <cellStyle name="Normal 2 2 2" xfId="52" xr:uid="{BCA7F5F9-1FA4-4C67-A087-84976DFD61C0}"/>
    <cellStyle name="Normal 2 2 2 2" xfId="220" xr:uid="{C4DFAA53-31D4-45A3-8B90-DA46DBBA1789}"/>
    <cellStyle name="Normal 2 2 2 3" xfId="221" xr:uid="{208715F2-C153-465B-98E0-A2479FDFBFB3}"/>
    <cellStyle name="Normal 2 2 2 4" xfId="222" xr:uid="{59DD1237-C3E9-49C3-BA79-13DDF9C78BCF}"/>
    <cellStyle name="Normal 2 2 2 5" xfId="219" xr:uid="{E68FD3A6-BBAF-40DA-A602-592BBD09622C}"/>
    <cellStyle name="Normal 2 2 3" xfId="223" xr:uid="{223B26FF-6DA3-4400-9A88-6F5379EB8B97}"/>
    <cellStyle name="Normal 2 2 3 2" xfId="224" xr:uid="{3AD0C83A-4A1A-4847-9F99-FA0602425408}"/>
    <cellStyle name="Normal 2 2 3 3" xfId="225" xr:uid="{B8A95BCC-A7C4-4454-9118-8A5FA9B06BBF}"/>
    <cellStyle name="Normal 2 2 4" xfId="226" xr:uid="{C770E5E4-C3B6-4C29-89EF-0DA3E1406E49}"/>
    <cellStyle name="Normal 2 2 4 2" xfId="227" xr:uid="{5946B04A-C0F8-4616-8DC1-EBB9E16A519B}"/>
    <cellStyle name="Normal 2 2 5" xfId="228" xr:uid="{09ADDF9B-E25A-4F15-82AC-15EC3322F9D4}"/>
    <cellStyle name="Normal 2 2 6" xfId="229" xr:uid="{6E9473A7-E935-4BF9-BEB8-833E66730871}"/>
    <cellStyle name="Normal 2 2 7" xfId="230" xr:uid="{437DEF17-DB84-4FAF-A8DB-45CAD0A4ACFF}"/>
    <cellStyle name="Normal 2 2 8" xfId="231" xr:uid="{E0F0B174-A838-463D-B34F-78434E97F9F6}"/>
    <cellStyle name="Normal 2 2 9" xfId="232" xr:uid="{CAE14352-5327-4446-9C96-FD7BABBD0673}"/>
    <cellStyle name="Normal 2 2_7 Offending Histories tables" xfId="233" xr:uid="{F8416CBA-FC28-419D-A727-CCA4319BB910}"/>
    <cellStyle name="Normal 2 3" xfId="51" xr:uid="{7608E8E5-E694-4005-9A1A-776A954C66DC}"/>
    <cellStyle name="Normal 2 3 10" xfId="235" xr:uid="{C63B1332-D72E-441D-8C80-7587A4C46209}"/>
    <cellStyle name="Normal 2 3 11" xfId="236" xr:uid="{FCA07869-4C12-4C99-B0CB-B6C5A8DFD844}"/>
    <cellStyle name="Normal 2 3 12" xfId="234" xr:uid="{7B0EEE6D-B544-45A6-84CE-129592D8C4D6}"/>
    <cellStyle name="Normal 2 3 2" xfId="237" xr:uid="{8AC49B9D-5C6D-4350-B2C1-26D2437F0F4A}"/>
    <cellStyle name="Normal 2 3 2 10" xfId="238" xr:uid="{023247C9-7C5F-47D7-B0BA-B6D934F8CDC3}"/>
    <cellStyle name="Normal 2 3 2 11" xfId="239" xr:uid="{B60C8DA7-E7E4-41FB-ACB2-6461F794F3FA}"/>
    <cellStyle name="Normal 2 3 2 2" xfId="240" xr:uid="{C9946417-1879-46CB-A3DF-311C700BFE4A}"/>
    <cellStyle name="Normal 2 3 2 3" xfId="241" xr:uid="{20B34530-C65E-445E-AED7-4A47F1D02625}"/>
    <cellStyle name="Normal 2 3 2 4" xfId="242" xr:uid="{FA035A0A-2861-44E8-B5AD-3D00D3E74A46}"/>
    <cellStyle name="Normal 2 3 2 5" xfId="243" xr:uid="{39AEF569-C4A5-4F81-8002-9CBEFF56C52C}"/>
    <cellStyle name="Normal 2 3 2 6" xfId="244" xr:uid="{9155A92D-FFA2-4136-9F2F-B34F4ECB0B67}"/>
    <cellStyle name="Normal 2 3 2 7" xfId="245" xr:uid="{0840EFD4-5EA1-48A7-8AE7-5F8ADBE9ABBC}"/>
    <cellStyle name="Normal 2 3 2 8" xfId="246" xr:uid="{EFD8F09C-4142-4235-8856-BAF96160DC65}"/>
    <cellStyle name="Normal 2 3 2 9" xfId="247" xr:uid="{44BA1625-5B08-4850-AE49-537EDC836B0E}"/>
    <cellStyle name="Normal 2 3 3" xfId="248" xr:uid="{16CF51C5-3125-43DA-977F-A623F0F9AD00}"/>
    <cellStyle name="Normal 2 3 3 2" xfId="249" xr:uid="{44B37845-C893-45E2-B0F6-AC976A5365E4}"/>
    <cellStyle name="Normal 2 3 4" xfId="250" xr:uid="{4AFE9134-1B58-4D55-B01B-92B64586204C}"/>
    <cellStyle name="Normal 2 3 5" xfId="251" xr:uid="{49F067D7-47FE-46EB-86F1-A770B62D8BCC}"/>
    <cellStyle name="Normal 2 3 6" xfId="252" xr:uid="{4EE732C3-5C40-42AB-AD40-CF7CE185E843}"/>
    <cellStyle name="Normal 2 3 7" xfId="253" xr:uid="{8D16CC89-DF44-47FA-82F6-72741D97D679}"/>
    <cellStyle name="Normal 2 3 8" xfId="254" xr:uid="{6F462D31-2BF2-4189-BB12-184B6F63022B}"/>
    <cellStyle name="Normal 2 3 9" xfId="255" xr:uid="{9F983F59-6BA4-49E2-B2DF-52B87D907409}"/>
    <cellStyle name="Normal 2 4" xfId="256" xr:uid="{26951410-66A8-490F-A6FE-2E1810068899}"/>
    <cellStyle name="Normal 2 4 2" xfId="257" xr:uid="{08AD1DEA-F31C-4B09-A72E-050859203D97}"/>
    <cellStyle name="Normal 2 5" xfId="258" xr:uid="{3063BBDD-EDE1-4EF3-8886-38470859EA60}"/>
    <cellStyle name="Normal 2 6" xfId="259" xr:uid="{914A5A2C-C059-4025-8F87-8307CBD08409}"/>
    <cellStyle name="Normal 2 7" xfId="260" xr:uid="{04333867-C8EF-4B3E-84B2-8E3D21053DD6}"/>
    <cellStyle name="Normal 2 8" xfId="261" xr:uid="{AE7580B2-0A33-4A52-9C3B-0BBDA2499645}"/>
    <cellStyle name="Normal 2 9" xfId="262" xr:uid="{6C388497-DFA7-4039-843C-68FBFF7C0B34}"/>
    <cellStyle name="Normal 2_7 Offending Histories tables" xfId="263" xr:uid="{6A6A7D4B-8B71-4DC8-8196-BAC7DA81D740}"/>
    <cellStyle name="Normal 3" xfId="6" xr:uid="{E98A7106-8017-4B71-BA25-10B53C8FF20E}"/>
    <cellStyle name="Normal 3 10" xfId="264" xr:uid="{94ECF03F-5063-4915-9BDC-07B515646922}"/>
    <cellStyle name="Normal 3 11" xfId="265" xr:uid="{D2E5652F-D862-48C5-AA44-8545FA89FB18}"/>
    <cellStyle name="Normal 3 12" xfId="266" xr:uid="{CFF43C74-46C9-482F-83D1-0B00F8482C0B}"/>
    <cellStyle name="Normal 3 2" xfId="53" xr:uid="{5BA10E38-F4A1-479A-9895-A222EFAFA977}"/>
    <cellStyle name="Normal 3 2 10" xfId="268" xr:uid="{3649A750-F9F9-4C63-9BA0-D6B86779B03B}"/>
    <cellStyle name="Normal 3 2 11" xfId="269" xr:uid="{D9403CA9-8012-4EF4-8413-30A873055F88}"/>
    <cellStyle name="Normal 3 2 12" xfId="267" xr:uid="{F2685770-26E8-4160-BB0A-32916136008C}"/>
    <cellStyle name="Normal 3 2 2" xfId="54" xr:uid="{4414FC88-9400-46BE-9940-4217A9A1656F}"/>
    <cellStyle name="Normal 3 2 2 10" xfId="271" xr:uid="{3882733D-51EE-4C6F-8116-3502607AC2B2}"/>
    <cellStyle name="Normal 3 2 2 11" xfId="270" xr:uid="{35E2D83E-8057-4820-8275-8EC423ADF7CA}"/>
    <cellStyle name="Normal 3 2 2 2" xfId="55" xr:uid="{DDD6002B-6AB0-429C-825D-092DF4287A88}"/>
    <cellStyle name="Normal 3 2 2 2 2" xfId="272" xr:uid="{A200DE34-8C22-422E-B670-1AFAF932214F}"/>
    <cellStyle name="Normal 3 2 2 3" xfId="273" xr:uid="{7AB307EE-2D5E-447C-B1FB-6644025C5055}"/>
    <cellStyle name="Normal 3 2 2 4" xfId="274" xr:uid="{E173961A-F15A-4CA9-8D84-C7C249C29337}"/>
    <cellStyle name="Normal 3 2 2 5" xfId="275" xr:uid="{B98DD4A3-BE4C-4B87-BC00-F08470E05968}"/>
    <cellStyle name="Normal 3 2 2 6" xfId="276" xr:uid="{0AF0FB38-09F4-4E20-B9AA-278BFCE4AC98}"/>
    <cellStyle name="Normal 3 2 2 7" xfId="277" xr:uid="{B5EAC32D-C458-4EB8-94A1-31D5ECAE2583}"/>
    <cellStyle name="Normal 3 2 2 8" xfId="278" xr:uid="{94DC3AAE-11B9-49F7-985C-050640F4B0E8}"/>
    <cellStyle name="Normal 3 2 2 9" xfId="279" xr:uid="{58CD97FA-60FA-4DAC-9307-7772C12B801C}"/>
    <cellStyle name="Normal 3 2 3" xfId="56" xr:uid="{FA664088-A0EE-4B62-B843-397A458088E0}"/>
    <cellStyle name="Normal 3 2 3 2" xfId="280" xr:uid="{0C1887EA-5EBE-49A4-A8A9-6A981BE9F26F}"/>
    <cellStyle name="Normal 3 2 4" xfId="281" xr:uid="{56CCD4D0-4904-41BE-B839-FD7347211870}"/>
    <cellStyle name="Normal 3 2 5" xfId="282" xr:uid="{EF8A653D-4E18-43A5-8863-311A84F519DD}"/>
    <cellStyle name="Normal 3 2 6" xfId="283" xr:uid="{C6A86D54-986B-45FD-A72B-EB878B0D5269}"/>
    <cellStyle name="Normal 3 2 7" xfId="284" xr:uid="{62786D1C-3F20-4200-AC86-329352BA1E7B}"/>
    <cellStyle name="Normal 3 2 8" xfId="285" xr:uid="{CD1C5BDA-DF3B-4D11-AD57-DC5ACA7C20E6}"/>
    <cellStyle name="Normal 3 2 9" xfId="286" xr:uid="{29CB22C2-C4CD-47D2-AD34-26FEB14883D3}"/>
    <cellStyle name="Normal 3 2_7 Offending Histories tables" xfId="287" xr:uid="{9C108332-700D-462C-8971-84FEA5E2E35F}"/>
    <cellStyle name="Normal 3 3" xfId="57" xr:uid="{D71CE866-6D57-46F1-89B6-54EB64CB9851}"/>
    <cellStyle name="Normal 3 3 2" xfId="289" xr:uid="{A9FBC5D5-D583-4AAB-AD11-57A21C8FC78E}"/>
    <cellStyle name="Normal 3 3 3" xfId="288" xr:uid="{D73BABB2-A6D2-4A34-A46F-62ACB32DB74B}"/>
    <cellStyle name="Normal 3 4" xfId="58" xr:uid="{E93F176B-C7F2-4398-B39A-B48703E798C3}"/>
    <cellStyle name="Normal 3 4 2" xfId="291" xr:uid="{92E769A2-46E9-405F-B17B-2962BA07A2FB}"/>
    <cellStyle name="Normal 3 4 3" xfId="290" xr:uid="{4592B2E8-B7E8-4A66-A400-F8EF7B6135D5}"/>
    <cellStyle name="Normal 3 5" xfId="292" xr:uid="{CA4A5613-1D5F-4731-BF03-5D92D54A415F}"/>
    <cellStyle name="Normal 3 6" xfId="293" xr:uid="{4D16356E-6078-427E-83DA-F18731126253}"/>
    <cellStyle name="Normal 3 7" xfId="294" xr:uid="{C1FEDE5F-6DA0-4807-85FF-11CAFDA851E6}"/>
    <cellStyle name="Normal 3 8" xfId="295" xr:uid="{E34C637D-5E34-4AF8-A37A-6C1EF41F0F71}"/>
    <cellStyle name="Normal 3 9" xfId="296" xr:uid="{F48FE8AF-1F5A-42CC-86A9-23D28CFF9D39}"/>
    <cellStyle name="Normal 4" xfId="59" xr:uid="{BCAD52CE-752D-433D-9737-DADC91EB4A28}"/>
    <cellStyle name="Normal 4 10" xfId="298" xr:uid="{A3731FD2-7F20-418C-9CF6-6D4CD56FD8B8}"/>
    <cellStyle name="Normal 4 11" xfId="299" xr:uid="{2CDE5ABE-F2E9-4A11-AE3F-66FF3454CBB8}"/>
    <cellStyle name="Normal 4 12" xfId="300" xr:uid="{F40F81F8-65F5-4E74-9562-42EA206669E1}"/>
    <cellStyle name="Normal 4 13" xfId="297" xr:uid="{4BE4093C-95B8-4261-80A0-84C319E5D0A8}"/>
    <cellStyle name="Normal 4 2" xfId="60" xr:uid="{EA726F17-8DBE-400A-8C24-748F29103B3C}"/>
    <cellStyle name="Normal 4 2 2" xfId="302" xr:uid="{289F3BAD-294B-426E-881B-971B09005AAF}"/>
    <cellStyle name="Normal 4 2 3" xfId="303" xr:uid="{B132C920-44CE-4A47-AE5A-F66C6BA19F86}"/>
    <cellStyle name="Normal 4 2 4" xfId="301" xr:uid="{4766B814-15B1-4D5D-9261-668B1E516C21}"/>
    <cellStyle name="Normal 4 3" xfId="61" xr:uid="{1BDDD208-FA04-43B6-85BC-3DE650B9D9B9}"/>
    <cellStyle name="Normal 4 3 2" xfId="305" xr:uid="{4F270742-38DC-4818-9030-992C5F611398}"/>
    <cellStyle name="Normal 4 3 3" xfId="304" xr:uid="{A207C93E-0C42-476E-A0F7-07AFE47A158C}"/>
    <cellStyle name="Normal 4 4" xfId="306" xr:uid="{2E681937-F92C-4A34-82EC-7E000784AC98}"/>
    <cellStyle name="Normal 4 4 2" xfId="307" xr:uid="{88F26F7D-99DE-4C7D-A201-6574F37EE291}"/>
    <cellStyle name="Normal 4 5" xfId="308" xr:uid="{FC614661-D032-40F2-BDC7-820B80C0F776}"/>
    <cellStyle name="Normal 4 6" xfId="309" xr:uid="{9287A5E7-2F43-454F-9A93-46F3A02C1616}"/>
    <cellStyle name="Normal 4 7" xfId="310" xr:uid="{4BBD787C-EA19-44C3-B7DC-D0ACDB691D09}"/>
    <cellStyle name="Normal 4 8" xfId="311" xr:uid="{F77CB8B4-1B3D-4EB1-8E99-4E196E0BA162}"/>
    <cellStyle name="Normal 4 9" xfId="312" xr:uid="{C4A37286-F359-4FEB-ADAC-0FE6785263C9}"/>
    <cellStyle name="Normal 5" xfId="62" xr:uid="{2B7B70F9-519C-4437-BEE3-3A7C7CE94053}"/>
    <cellStyle name="Normal 5 2" xfId="63" xr:uid="{1100CAE8-8221-4177-86B0-08F225880829}"/>
    <cellStyle name="Normal 5 2 2" xfId="315" xr:uid="{502F91B7-5DA8-4D6B-884B-B218DFC72FB7}"/>
    <cellStyle name="Normal 5 2 3" xfId="314" xr:uid="{E3BB9B61-34A8-47A0-8FE1-FA95C28A7EDB}"/>
    <cellStyle name="Normal 5 3" xfId="64" xr:uid="{5F78C21D-760B-458A-997C-976A512BCF7B}"/>
    <cellStyle name="Normal 5 3 2" xfId="316" xr:uid="{E6EE6103-1E00-447E-AB78-D2799F7BAC2F}"/>
    <cellStyle name="Normal 5 4" xfId="313" xr:uid="{1C202A6E-A9AE-4E6A-835E-F80CF9D8D08F}"/>
    <cellStyle name="Normal 6" xfId="65" xr:uid="{0B30D71F-A8E1-4B4B-80EE-3F138E85569B}"/>
    <cellStyle name="Normal 6 2" xfId="66" xr:uid="{2EC41373-07CB-43CC-BFBA-8925D86E5C51}"/>
    <cellStyle name="Normal 6 2 2" xfId="319" xr:uid="{DCB107FB-2034-49EE-8E4D-AB2C117B254C}"/>
    <cellStyle name="Normal 6 2 3" xfId="318" xr:uid="{884ADFEF-F8FA-44E0-95BD-1AB47CFE9A13}"/>
    <cellStyle name="Normal 6 3" xfId="320" xr:uid="{F7F3B8EC-E543-44FA-A637-7D1D686105BC}"/>
    <cellStyle name="Normal 6 4" xfId="321" xr:uid="{97E1551F-8167-43F9-8768-8ABDC0737C82}"/>
    <cellStyle name="Normal 6 5" xfId="317" xr:uid="{3C12A38F-D666-4464-8C09-D724527951E0}"/>
    <cellStyle name="Normal 7" xfId="67" xr:uid="{C3CAB9CB-8FC1-4F58-B021-FC1FA35ED39D}"/>
    <cellStyle name="Normal 7 2" xfId="68" xr:uid="{B59BB4AA-1F06-400C-ACB7-04D3C997027F}"/>
    <cellStyle name="Normal 7 2 2" xfId="324" xr:uid="{F06194ED-11FE-4070-A6DC-2889BBF5346D}"/>
    <cellStyle name="Normal 7 2 3" xfId="323" xr:uid="{9BCB13B3-783C-4086-897E-394474E94722}"/>
    <cellStyle name="Normal 7 3" xfId="325" xr:uid="{7C3B2D76-3098-4187-8774-E719D06A2E4F}"/>
    <cellStyle name="Normal 7 4" xfId="326" xr:uid="{37FC3F7D-7D54-47F9-9E0B-6DC2EF80F8BE}"/>
    <cellStyle name="Normal 7 5" xfId="322" xr:uid="{7D0C9BE7-378F-4ED9-AD72-A397E8C09AE5}"/>
    <cellStyle name="Normal 8" xfId="69" xr:uid="{34CBE0AE-E698-4B8A-93D5-1BD54D3A5E3F}"/>
    <cellStyle name="Normal 8 2" xfId="328" xr:uid="{52CD9C6D-467E-4F60-B15C-3AAD7ADBA347}"/>
    <cellStyle name="Normal 8 2 2" xfId="329" xr:uid="{4D5112D9-ABA7-40FE-9B0C-FE15D6739428}"/>
    <cellStyle name="Normal 8 3" xfId="330" xr:uid="{23E6897E-103D-455F-B650-07D2A5ADC174}"/>
    <cellStyle name="Normal 8 4" xfId="331" xr:uid="{E17CF288-572E-4F53-9980-0AFF0C102913}"/>
    <cellStyle name="Normal 8 5" xfId="327" xr:uid="{18E2DA53-CED3-4F46-A8F5-C7A43AA7B8A9}"/>
    <cellStyle name="Normal 9" xfId="70" xr:uid="{AF30BCC8-3F7E-4234-9928-EC74C7F0A208}"/>
    <cellStyle name="Normal 9 2" xfId="71" xr:uid="{27C80E71-191E-4D1A-B1BF-4E9D31CA4784}"/>
    <cellStyle name="Normal 9 2 2" xfId="334" xr:uid="{7F606584-0864-45B4-8736-EE029CAE2062}"/>
    <cellStyle name="Normal 9 2 3" xfId="333" xr:uid="{A9B9AACF-3AD6-4372-9149-EFBA461700E9}"/>
    <cellStyle name="Normal 9 3" xfId="335" xr:uid="{5883F4E4-B5E0-4199-9128-0A4CE4585352}"/>
    <cellStyle name="Normal 9 4" xfId="336" xr:uid="{6388127E-ECA7-4210-B85C-A8288CD30CAF}"/>
    <cellStyle name="Normal 9 5" xfId="332" xr:uid="{B1E32C5F-8FB7-4E10-95BC-9BC18CD1B35A}"/>
    <cellStyle name="Normal_1.4" xfId="8" xr:uid="{4AA8C84B-DFF9-4878-B67B-900B012A07BB}"/>
    <cellStyle name="Normal_Ch11 - Comparisons to the adult system" xfId="7" xr:uid="{1A2B37A7-FE54-47E8-A6F9-7E6582E3973C}"/>
    <cellStyle name="Note 2" xfId="337" xr:uid="{F5875323-6974-48E4-AA72-E1EC12A87B71}"/>
    <cellStyle name="Note 2 2" xfId="338" xr:uid="{DE793414-A5E2-4A04-ACEC-194890682F5F}"/>
    <cellStyle name="Note 3" xfId="100" xr:uid="{1301C7D5-E97C-4999-977B-0A45CFE34F9A}"/>
    <cellStyle name="Output 2" xfId="95" xr:uid="{65FD275A-23DA-4C24-9978-D499F9D90657}"/>
    <cellStyle name="Paragraph Han" xfId="339" xr:uid="{4BE25209-3421-4357-AA96-71B538C9B48D}"/>
    <cellStyle name="Per cent" xfId="1" builtinId="5"/>
    <cellStyle name="Percent 2" xfId="9" xr:uid="{2FC077E5-9D31-4E0C-BE5D-3B94FAB09F2B}"/>
    <cellStyle name="Percent 2 2" xfId="74" xr:uid="{BA1E5CC3-31C4-4619-BB18-168B72627265}"/>
    <cellStyle name="Percent 2 2 2" xfId="341" xr:uid="{75FE6681-4EAF-4493-A74A-CBF27F71BDDB}"/>
    <cellStyle name="Percent 2 3" xfId="73" xr:uid="{DCECC83A-462F-4C94-A678-CF454258FC48}"/>
    <cellStyle name="Percent 2 4" xfId="340" xr:uid="{A086ACB7-DDBB-49A6-8403-C502F18271DF}"/>
    <cellStyle name="Percent 3" xfId="75" xr:uid="{EDF33957-C8D5-43ED-8965-9038FB0740D3}"/>
    <cellStyle name="Percent 3 2" xfId="343" xr:uid="{3BF08943-4F79-4B91-A2B6-F369BB62939D}"/>
    <cellStyle name="Percent 3 3" xfId="344" xr:uid="{6643DE46-FC7E-4418-9415-2960BF436672}"/>
    <cellStyle name="Percent 3 4" xfId="342" xr:uid="{4E69F1B5-B82C-449B-8C87-70B4CF55A780}"/>
    <cellStyle name="Percent 4" xfId="76" xr:uid="{500DE98D-CF5E-4864-B4B0-CC12847C9584}"/>
    <cellStyle name="Percent 4 2" xfId="345" xr:uid="{1704FF59-5D1A-4B9C-AAC7-C33BC8E3BAF8}"/>
    <cellStyle name="Percent 5" xfId="77" xr:uid="{2A0A72CC-B7C9-4397-9391-BE8D07D43455}"/>
    <cellStyle name="Percent 5 2" xfId="78" xr:uid="{38DB4786-376D-40B8-BAF3-503CDA79D398}"/>
    <cellStyle name="Percent 6" xfId="79" xr:uid="{1B9D8118-5166-49B5-979B-5D5F11E5965C}"/>
    <cellStyle name="Percent 6 2" xfId="80" xr:uid="{D5A499E0-50FF-4A46-991A-BEE3E165AC43}"/>
    <cellStyle name="Percent 7" xfId="81" xr:uid="{5D0B6699-28F4-4B71-8633-967B0DC07EBB}"/>
    <cellStyle name="Percent 8" xfId="82" xr:uid="{DE3BE9CA-4820-48FF-8CD8-CA89EA2737B2}"/>
    <cellStyle name="Percent 9" xfId="72" xr:uid="{6D6D6B56-6ED5-47A6-81BE-11FA6EE6AD67}"/>
    <cellStyle name="Refdb standard" xfId="83" xr:uid="{87A07338-407F-434D-8DFC-A062B6085B31}"/>
    <cellStyle name="Refdb standard 2" xfId="346" xr:uid="{E69FE5B4-CA5D-4820-B134-5A943A20C9B1}"/>
    <cellStyle name="Row_Headings" xfId="347" xr:uid="{1EF236D4-0C78-4581-92A7-F52C80DED838}"/>
    <cellStyle name="rowfield" xfId="348" xr:uid="{6BBEDDD4-B12A-401D-85EA-42DD4AE2D99B}"/>
    <cellStyle name="rowfield 2" xfId="349" xr:uid="{0A46213A-8E55-4164-BCD0-3D84067E8A38}"/>
    <cellStyle name="rowfield 3" xfId="350" xr:uid="{0B4B8478-E6AF-411D-9B80-18886E04FBA8}"/>
    <cellStyle name="Style 1" xfId="84" xr:uid="{78863AFA-20DB-4290-BD64-8B087609C561}"/>
    <cellStyle name="Test" xfId="351" xr:uid="{DB4A7DA4-E271-4374-921C-CC6E21BEB08F}"/>
    <cellStyle name="Test 2" xfId="352" xr:uid="{E8579104-CBFC-4F64-9A47-D5F6B6211B59}"/>
    <cellStyle name="Test 3" xfId="353" xr:uid="{7A8AE51F-C328-48F4-ADD9-D2DCA7F1A5D3}"/>
    <cellStyle name="Title 2" xfId="86" xr:uid="{5073AD36-E248-4CD9-8A27-801F2A035040}"/>
    <cellStyle name="Total 2" xfId="102" xr:uid="{880DBC6A-B669-46D1-BA5C-4A7B5E827AE0}"/>
    <cellStyle name="Warning Text 2" xfId="99" xr:uid="{4449F025-5D69-4926-814A-8C26D60BCEC8}"/>
  </cellStyles>
  <dxfs count="3">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32BCBFB-BF73-44A0-9F74-D558BE91759D}" name="Notes" displayName="Notes" ref="A3:B30" totalsRowShown="0" headerRowDxfId="2">
  <autoFilter ref="A3:B30" xr:uid="{A2526D23-CDCA-4BD5-BFBD-11F9318F774B}">
    <filterColumn colId="0" hiddenButton="1"/>
    <filterColumn colId="1" hiddenButton="1"/>
  </autoFilter>
  <tableColumns count="2">
    <tableColumn id="1" xr3:uid="{CE87DFD0-A35B-4065-B516-A41F81CF5727}" name="Note number" dataDxfId="1"/>
    <tableColumn id="2" xr3:uid="{EE5149AB-BC6C-4263-896F-6AD67FABD883}" name="Note text" dataDxfId="0"/>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gov.uk/government/collections/police-powers-and-procedures-england-and-wales" TargetMode="External"/><Relationship Id="rId7" Type="http://schemas.openxmlformats.org/officeDocument/2006/relationships/hyperlink" Target="https://www.gov.uk/government/collections/police-powers-and-procedures-england-and-wales" TargetMode="External"/><Relationship Id="rId2" Type="http://schemas.openxmlformats.org/officeDocument/2006/relationships/hyperlink" Target="http://www.gov.uk/government/collections/knife-possession-sentencing-quarterly" TargetMode="External"/><Relationship Id="rId1" Type="http://schemas.openxmlformats.org/officeDocument/2006/relationships/hyperlink" Target="http://www.gov.uk/government/collections/proven-reoffending-statistics" TargetMode="External"/><Relationship Id="rId6" Type="http://schemas.openxmlformats.org/officeDocument/2006/relationships/hyperlink" Target="http://www.gov.uk/government/collections/offender-management-statistics-quarterly" TargetMode="External"/><Relationship Id="rId5" Type="http://schemas.openxmlformats.org/officeDocument/2006/relationships/hyperlink" Target="https://www.gov.uk/government/collections/criminal-justice-statistics-quarterly" TargetMode="External"/><Relationship Id="rId4" Type="http://schemas.openxmlformats.org/officeDocument/2006/relationships/hyperlink" Target="https://www.gov.uk/government/collections/criminal-justice-statistics-quarterly"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93F16-5ABD-42A5-AA38-79853498A24C}">
  <sheetPr>
    <pageSetUpPr fitToPage="1"/>
  </sheetPr>
  <dimension ref="A1:C33"/>
  <sheetViews>
    <sheetView tabSelected="1" workbookViewId="0"/>
  </sheetViews>
  <sheetFormatPr defaultColWidth="11.42578125" defaultRowHeight="15" x14ac:dyDescent="0.2"/>
  <cols>
    <col min="1" max="1" width="48" style="11" customWidth="1"/>
    <col min="2" max="2" width="137.42578125" style="5" customWidth="1"/>
    <col min="3" max="3" width="11.42578125" style="5" customWidth="1"/>
    <col min="4" max="16384" width="11.42578125" style="5"/>
  </cols>
  <sheetData>
    <row r="1" spans="1:3" ht="15.75" x14ac:dyDescent="0.2">
      <c r="A1" s="4" t="s">
        <v>0</v>
      </c>
    </row>
    <row r="2" spans="1:3" s="7" customFormat="1" ht="15" customHeight="1" x14ac:dyDescent="0.25">
      <c r="A2" s="6" t="s">
        <v>1</v>
      </c>
      <c r="B2" s="6" t="s">
        <v>2</v>
      </c>
    </row>
    <row r="3" spans="1:3" s="7" customFormat="1" ht="15" customHeight="1" x14ac:dyDescent="0.25">
      <c r="A3" s="8" t="s">
        <v>3</v>
      </c>
      <c r="B3" s="10"/>
    </row>
    <row r="4" spans="1:3" s="7" customFormat="1" ht="15" customHeight="1" x14ac:dyDescent="0.25">
      <c r="A4" s="134" t="s">
        <v>101</v>
      </c>
      <c r="B4" s="10" t="s">
        <v>121</v>
      </c>
    </row>
    <row r="5" spans="1:3" s="7" customFormat="1" ht="15" customHeight="1" x14ac:dyDescent="0.25">
      <c r="A5" s="8" t="s">
        <v>4</v>
      </c>
      <c r="B5" s="9"/>
      <c r="C5" s="6"/>
    </row>
    <row r="6" spans="1:3" ht="15.6" customHeight="1" x14ac:dyDescent="0.2">
      <c r="A6" s="134" t="s">
        <v>100</v>
      </c>
      <c r="B6" s="10" t="s">
        <v>122</v>
      </c>
    </row>
    <row r="7" spans="1:3" ht="15.6" customHeight="1" x14ac:dyDescent="0.2">
      <c r="A7" s="134" t="s">
        <v>99</v>
      </c>
      <c r="B7" s="10" t="s">
        <v>123</v>
      </c>
    </row>
    <row r="8" spans="1:3" ht="15.6" customHeight="1" x14ac:dyDescent="0.2">
      <c r="A8" s="134" t="s">
        <v>97</v>
      </c>
      <c r="B8" s="10" t="s">
        <v>124</v>
      </c>
    </row>
    <row r="9" spans="1:3" ht="15.6" customHeight="1" x14ac:dyDescent="0.2">
      <c r="A9" s="134" t="s">
        <v>98</v>
      </c>
      <c r="B9" s="10" t="s">
        <v>125</v>
      </c>
    </row>
    <row r="10" spans="1:3" ht="15.6" customHeight="1" x14ac:dyDescent="0.25">
      <c r="A10" s="8" t="s">
        <v>5</v>
      </c>
      <c r="B10" s="10"/>
    </row>
    <row r="11" spans="1:3" ht="15.6" customHeight="1" x14ac:dyDescent="0.2">
      <c r="A11" s="134" t="s">
        <v>96</v>
      </c>
      <c r="B11" s="10" t="s">
        <v>126</v>
      </c>
    </row>
    <row r="12" spans="1:3" ht="15.6" customHeight="1" x14ac:dyDescent="0.2">
      <c r="A12" s="134" t="s">
        <v>107</v>
      </c>
      <c r="B12" s="10" t="s">
        <v>127</v>
      </c>
    </row>
    <row r="13" spans="1:3" ht="15.6" customHeight="1" x14ac:dyDescent="0.25">
      <c r="A13" s="8" t="s">
        <v>6</v>
      </c>
      <c r="B13" s="10"/>
    </row>
    <row r="14" spans="1:3" ht="15.6" customHeight="1" x14ac:dyDescent="0.2">
      <c r="A14" s="134" t="s">
        <v>106</v>
      </c>
      <c r="B14" s="10" t="s">
        <v>128</v>
      </c>
    </row>
    <row r="15" spans="1:3" ht="15.6" customHeight="1" x14ac:dyDescent="0.25">
      <c r="A15" s="8" t="s">
        <v>7</v>
      </c>
      <c r="B15" s="10"/>
    </row>
    <row r="16" spans="1:3" ht="15.6" customHeight="1" x14ac:dyDescent="0.2">
      <c r="A16" s="134" t="s">
        <v>105</v>
      </c>
      <c r="B16" s="10" t="s">
        <v>129</v>
      </c>
    </row>
    <row r="17" spans="1:2" ht="15.6" customHeight="1" x14ac:dyDescent="0.25">
      <c r="A17" s="8" t="s">
        <v>8</v>
      </c>
      <c r="B17" s="10"/>
    </row>
    <row r="18" spans="1:2" ht="15.6" customHeight="1" x14ac:dyDescent="0.2">
      <c r="A18" s="134" t="s">
        <v>104</v>
      </c>
      <c r="B18" s="10" t="s">
        <v>130</v>
      </c>
    </row>
    <row r="19" spans="1:2" ht="15.6" customHeight="1" x14ac:dyDescent="0.25">
      <c r="A19" s="8" t="s">
        <v>9</v>
      </c>
      <c r="B19" s="10"/>
    </row>
    <row r="20" spans="1:2" ht="15.6" customHeight="1" x14ac:dyDescent="0.2">
      <c r="A20" s="134" t="s">
        <v>102</v>
      </c>
      <c r="B20" s="10" t="s">
        <v>131</v>
      </c>
    </row>
    <row r="21" spans="1:2" ht="15.6" customHeight="1" x14ac:dyDescent="0.25">
      <c r="A21" s="8" t="s">
        <v>10</v>
      </c>
      <c r="B21" s="10"/>
    </row>
    <row r="22" spans="1:2" ht="15.6" customHeight="1" x14ac:dyDescent="0.2">
      <c r="A22" s="134" t="s">
        <v>95</v>
      </c>
      <c r="B22" s="10" t="s">
        <v>132</v>
      </c>
    </row>
    <row r="23" spans="1:2" ht="15.6" customHeight="1" x14ac:dyDescent="0.25">
      <c r="A23" s="8" t="s">
        <v>11</v>
      </c>
      <c r="B23" s="10"/>
    </row>
    <row r="24" spans="1:2" ht="15.6" customHeight="1" x14ac:dyDescent="0.2">
      <c r="A24" s="134" t="s">
        <v>103</v>
      </c>
      <c r="B24" s="10" t="s">
        <v>133</v>
      </c>
    </row>
    <row r="25" spans="1:2" ht="15.75" x14ac:dyDescent="0.25">
      <c r="A25" s="48" t="s">
        <v>12</v>
      </c>
      <c r="B25" s="44"/>
    </row>
    <row r="26" spans="1:2" x14ac:dyDescent="0.2">
      <c r="A26" s="47" t="s">
        <v>13</v>
      </c>
      <c r="B26" s="45" t="s">
        <v>14</v>
      </c>
    </row>
    <row r="27" spans="1:2" x14ac:dyDescent="0.2">
      <c r="A27" s="47" t="s">
        <v>5</v>
      </c>
      <c r="B27" s="45" t="s">
        <v>14</v>
      </c>
    </row>
    <row r="28" spans="1:2" x14ac:dyDescent="0.2">
      <c r="A28" s="47" t="s">
        <v>15</v>
      </c>
      <c r="B28" s="45" t="s">
        <v>16</v>
      </c>
    </row>
    <row r="29" spans="1:2" x14ac:dyDescent="0.2">
      <c r="A29" s="47" t="s">
        <v>8</v>
      </c>
      <c r="B29" s="46" t="s">
        <v>17</v>
      </c>
    </row>
    <row r="30" spans="1:2" x14ac:dyDescent="0.2">
      <c r="A30" s="47" t="s">
        <v>7</v>
      </c>
      <c r="B30" s="45" t="s">
        <v>18</v>
      </c>
    </row>
    <row r="31" spans="1:2" x14ac:dyDescent="0.2">
      <c r="A31" s="47" t="s">
        <v>19</v>
      </c>
      <c r="B31" s="46" t="s">
        <v>20</v>
      </c>
    </row>
    <row r="32" spans="1:2" x14ac:dyDescent="0.2">
      <c r="A32" s="47" t="s">
        <v>21</v>
      </c>
      <c r="B32" s="46" t="s">
        <v>17</v>
      </c>
    </row>
    <row r="33" spans="1:2" x14ac:dyDescent="0.2">
      <c r="A33" s="47" t="s">
        <v>22</v>
      </c>
      <c r="B33" s="45" t="s">
        <v>23</v>
      </c>
    </row>
  </sheetData>
  <phoneticPr fontId="14" type="noConversion"/>
  <hyperlinks>
    <hyperlink ref="A6" location="A.2!A1" display="Table  A.2" xr:uid="{BF9FC6D1-15C2-4F41-A319-8438903B6CFF}"/>
    <hyperlink ref="A14" location="A.8!A1" display="Table  A.8" xr:uid="{50C873D2-FBF0-40D5-B86A-25A63FE89E61}"/>
    <hyperlink ref="A16" location="A.9!A1" display="Table  A.9" xr:uid="{A453165E-438E-472B-AFFD-1067DB1FBD17}"/>
    <hyperlink ref="A24" location="A.13!A1" display="Table  A.13" xr:uid="{F0058E5E-3B66-46EE-A84E-C659198F77F3}"/>
    <hyperlink ref="A11" location="A.6!A1" display="Table  A.6" xr:uid="{1F32F625-54A2-4778-862D-E73A0376A6C0}"/>
    <hyperlink ref="A18" location="A.10!A1" display="Table  A.10" xr:uid="{E4217E7E-7498-4A0A-BD91-F058D14167A1}"/>
    <hyperlink ref="A20" location="A.11!A1" display="Table  A.11" xr:uid="{17D90A86-A644-43D3-A2B0-793815E9C868}"/>
    <hyperlink ref="A22" location="A.12!A1" display="Table A.12" xr:uid="{DC7415B5-7521-4584-83F1-1A14BB08C60F}"/>
    <hyperlink ref="A7:A9" location="'7.2'!A1" display="Table 7.2" xr:uid="{9347D353-EFEF-4A01-A7BB-16E54D69610C}"/>
    <hyperlink ref="B33" r:id="rId1" xr:uid="{816C74C1-5C7A-46C4-A48D-29701AC9DA78}"/>
    <hyperlink ref="B30" r:id="rId2" display="Knife Possession Sentencing Quarterly Statistics" xr:uid="{95606297-B0D1-4435-B30C-D8C6A3486989}"/>
    <hyperlink ref="B26" r:id="rId3" xr:uid="{8F4E1DCA-103C-4F1E-A3AF-7A5CCBB88E34}"/>
    <hyperlink ref="B28" r:id="rId4" xr:uid="{F60149EE-531A-431B-A72C-8B25E639AABE}"/>
    <hyperlink ref="B31" r:id="rId5" display="Criminal Justice Statistics" xr:uid="{96FEEB77-AAD8-40BF-9C50-DD74E48F518A}"/>
    <hyperlink ref="B32" r:id="rId6" display="Offender Management Statistics Quarterly" xr:uid="{603BB3A1-9068-40A9-BB2E-5C2C140C3512}"/>
    <hyperlink ref="B27" r:id="rId7" xr:uid="{1CD1402D-6398-425E-BBC2-42A11C6D525D}"/>
    <hyperlink ref="A12" location="A.7!A1" display="Table  A.7" xr:uid="{19FD2D17-B171-DE4E-9098-446414F9EC0B}"/>
    <hyperlink ref="A9" location="A.5!A1" display="Table  A.5" xr:uid="{570DE6C0-47C3-C44E-816C-81D1E2F03AD7}"/>
    <hyperlink ref="A8" location="A.4!A1" display="Table  A.4" xr:uid="{ABD8FDE9-200E-9D4E-B281-0FF971F9B952}"/>
    <hyperlink ref="A7" location="A.3!A1" display="Table  A.3" xr:uid="{816575F5-2FF8-B942-B27B-735F97812254}"/>
    <hyperlink ref="A4" location="A.1!A1" display="Table  A.1" xr:uid="{AE7FB601-8969-4F45-9372-8BDF94719758}"/>
  </hyperlinks>
  <pageMargins left="0.75" right="0.75" top="1" bottom="1" header="0.5" footer="0.5"/>
  <pageSetup paperSize="9" orientation="landscape" r:id="rId8"/>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BE8C0-A2DB-41C3-AB71-4DCF6C9F833C}">
  <dimension ref="A1:O36"/>
  <sheetViews>
    <sheetView workbookViewId="0"/>
  </sheetViews>
  <sheetFormatPr defaultColWidth="8.85546875" defaultRowHeight="15" x14ac:dyDescent="0.25"/>
  <cols>
    <col min="1" max="1" width="26.42578125" customWidth="1"/>
    <col min="2" max="2" width="27.42578125" customWidth="1"/>
    <col min="14" max="15" width="10.28515625" customWidth="1"/>
  </cols>
  <sheetData>
    <row r="1" spans="1:15" ht="15.75" x14ac:dyDescent="0.25">
      <c r="A1" s="2" t="s">
        <v>114</v>
      </c>
    </row>
    <row r="2" spans="1:15" ht="15.75" x14ac:dyDescent="0.25">
      <c r="A2" s="3" t="s">
        <v>31</v>
      </c>
    </row>
    <row r="3" spans="1:15" ht="63.75" x14ac:dyDescent="0.25">
      <c r="A3" s="156" t="s">
        <v>32</v>
      </c>
      <c r="B3" s="76" t="s">
        <v>115</v>
      </c>
      <c r="C3" s="154">
        <v>2014</v>
      </c>
      <c r="D3" s="154">
        <v>2015</v>
      </c>
      <c r="E3" s="154">
        <v>2016</v>
      </c>
      <c r="F3" s="154">
        <v>2017</v>
      </c>
      <c r="G3" s="154">
        <v>2018</v>
      </c>
      <c r="H3" s="154">
        <v>2019</v>
      </c>
      <c r="I3" s="154">
        <v>2020</v>
      </c>
      <c r="J3" s="154">
        <v>2021</v>
      </c>
      <c r="K3" s="154">
        <v>2022</v>
      </c>
      <c r="L3" s="154">
        <v>2023</v>
      </c>
      <c r="M3" s="154">
        <v>2024</v>
      </c>
      <c r="N3" s="152" t="s">
        <v>85</v>
      </c>
      <c r="O3" s="152" t="s">
        <v>86</v>
      </c>
    </row>
    <row r="4" spans="1:15" x14ac:dyDescent="0.25">
      <c r="A4" s="26" t="s">
        <v>39</v>
      </c>
      <c r="B4" s="27" t="s">
        <v>47</v>
      </c>
      <c r="C4" s="153">
        <v>940.65644164200046</v>
      </c>
      <c r="D4" s="153">
        <v>855.71971959399968</v>
      </c>
      <c r="E4" s="153">
        <v>714.8592042549999</v>
      </c>
      <c r="F4" s="153">
        <v>678.82029203199988</v>
      </c>
      <c r="G4" s="153">
        <v>600.77344619199994</v>
      </c>
      <c r="H4" s="153">
        <v>552.80036901699998</v>
      </c>
      <c r="I4" s="153">
        <v>395.91457696500009</v>
      </c>
      <c r="J4" s="153">
        <v>358.91546557899989</v>
      </c>
      <c r="K4" s="153">
        <v>406.78326635599984</v>
      </c>
      <c r="L4" s="153">
        <v>418.79009533999999</v>
      </c>
      <c r="M4" s="153">
        <v>376.86389522200011</v>
      </c>
      <c r="N4" s="39">
        <f>M4/C4-1</f>
        <v>-0.59936074581687837</v>
      </c>
      <c r="O4" s="39">
        <f>M4/L4-1</f>
        <v>-0.10011268314252175</v>
      </c>
    </row>
    <row r="5" spans="1:15" x14ac:dyDescent="0.25">
      <c r="A5" s="23" t="s">
        <v>39</v>
      </c>
      <c r="B5" s="24" t="s">
        <v>40</v>
      </c>
      <c r="C5" s="33">
        <v>1807.2170065290018</v>
      </c>
      <c r="D5" s="33">
        <v>1497.3636877120007</v>
      </c>
      <c r="E5" s="33">
        <v>1287.4476474639982</v>
      </c>
      <c r="F5" s="33">
        <v>1154.4059653340037</v>
      </c>
      <c r="G5" s="33">
        <v>1017.4829925919984</v>
      </c>
      <c r="H5" s="33">
        <v>878.65064577799819</v>
      </c>
      <c r="I5" s="33">
        <v>705.78087134499935</v>
      </c>
      <c r="J5" s="33">
        <v>702.68672538100077</v>
      </c>
      <c r="K5" s="33">
        <v>780.59663460899969</v>
      </c>
      <c r="L5" s="33">
        <v>644.80175671000052</v>
      </c>
      <c r="M5" s="33">
        <v>473.88756561900021</v>
      </c>
      <c r="N5" s="97">
        <f>M5/C5-1</f>
        <v>-0.73778048573748012</v>
      </c>
      <c r="O5" s="97">
        <f>M5/L5-1</f>
        <v>-0.26506471068420012</v>
      </c>
    </row>
    <row r="6" spans="1:15" x14ac:dyDescent="0.25">
      <c r="A6" s="23" t="s">
        <v>39</v>
      </c>
      <c r="B6" s="24" t="s">
        <v>41</v>
      </c>
      <c r="C6" s="33">
        <v>2216.9853043710004</v>
      </c>
      <c r="D6" s="33">
        <v>1973.878878349004</v>
      </c>
      <c r="E6" s="33">
        <v>1661.149810312997</v>
      </c>
      <c r="F6" s="33">
        <v>1446.5008111940035</v>
      </c>
      <c r="G6" s="33">
        <v>1102.407474659999</v>
      </c>
      <c r="H6" s="33">
        <v>1013.3068368639975</v>
      </c>
      <c r="I6" s="33">
        <v>918.55802864499879</v>
      </c>
      <c r="J6" s="33">
        <v>783.45301257200083</v>
      </c>
      <c r="K6" s="33">
        <v>817.40398248899953</v>
      </c>
      <c r="L6" s="33">
        <v>820.52188383000066</v>
      </c>
      <c r="M6" s="33">
        <v>773.57393286600052</v>
      </c>
      <c r="N6" s="40">
        <f t="shared" ref="N6:N14" si="0">M6/C6-1</f>
        <v>-0.6510694358953012</v>
      </c>
      <c r="O6" s="40">
        <f t="shared" ref="O6:O14" si="1">M6/L6-1</f>
        <v>-5.7217183221071832E-2</v>
      </c>
    </row>
    <row r="7" spans="1:15" x14ac:dyDescent="0.25">
      <c r="A7" s="23" t="s">
        <v>39</v>
      </c>
      <c r="B7" s="24" t="s">
        <v>42</v>
      </c>
      <c r="C7" s="33">
        <v>2873.042516303994</v>
      </c>
      <c r="D7" s="33">
        <v>2952.9244098880081</v>
      </c>
      <c r="E7" s="33">
        <v>2957.0992574919956</v>
      </c>
      <c r="F7" s="33">
        <v>2765.5273929720065</v>
      </c>
      <c r="G7" s="33">
        <v>2079.5012594480049</v>
      </c>
      <c r="H7" s="33">
        <v>1989.9962997160007</v>
      </c>
      <c r="I7" s="33">
        <v>1733.3648983710013</v>
      </c>
      <c r="J7" s="33">
        <v>1519.0850392149987</v>
      </c>
      <c r="K7" s="33">
        <v>1369.7899038470023</v>
      </c>
      <c r="L7" s="33">
        <v>1129.4694076950007</v>
      </c>
      <c r="M7" s="33">
        <v>1214.5029216700009</v>
      </c>
      <c r="N7" s="40">
        <f t="shared" si="0"/>
        <v>-0.57727638391081315</v>
      </c>
      <c r="O7" s="40">
        <f t="shared" si="1"/>
        <v>7.5286248034406755E-2</v>
      </c>
    </row>
    <row r="8" spans="1:15" x14ac:dyDescent="0.25">
      <c r="A8" s="23" t="s">
        <v>39</v>
      </c>
      <c r="B8" s="24" t="s">
        <v>43</v>
      </c>
      <c r="C8" s="33">
        <v>1083.488657324001</v>
      </c>
      <c r="D8" s="33">
        <v>989.60609238099948</v>
      </c>
      <c r="E8" s="33">
        <v>921.58844322699917</v>
      </c>
      <c r="F8" s="33">
        <v>827.60564082400049</v>
      </c>
      <c r="G8" s="33">
        <v>744.57012867999981</v>
      </c>
      <c r="H8" s="33">
        <v>611.34010865999983</v>
      </c>
      <c r="I8" s="33">
        <v>331.82172584</v>
      </c>
      <c r="J8" s="33">
        <v>325.73147889799969</v>
      </c>
      <c r="K8" s="33">
        <v>364.61469574899968</v>
      </c>
      <c r="L8" s="33">
        <v>407.60934410500039</v>
      </c>
      <c r="M8" s="33">
        <v>450.50883927000052</v>
      </c>
      <c r="N8" s="40">
        <f t="shared" si="0"/>
        <v>-0.58420530180475838</v>
      </c>
      <c r="O8" s="40">
        <f t="shared" si="1"/>
        <v>0.10524659403771963</v>
      </c>
    </row>
    <row r="9" spans="1:15" x14ac:dyDescent="0.25">
      <c r="A9" s="23" t="s">
        <v>39</v>
      </c>
      <c r="B9" s="24" t="s">
        <v>44</v>
      </c>
      <c r="C9" s="33">
        <v>2496.4167497630001</v>
      </c>
      <c r="D9" s="33">
        <v>2162.3409622610025</v>
      </c>
      <c r="E9" s="33">
        <v>1886.5884432109988</v>
      </c>
      <c r="F9" s="33">
        <v>1670.6805191650019</v>
      </c>
      <c r="G9" s="33">
        <v>1592.5933649680023</v>
      </c>
      <c r="H9" s="33">
        <v>1364.6451004699991</v>
      </c>
      <c r="I9" s="33">
        <v>994.77715729999943</v>
      </c>
      <c r="J9" s="33">
        <v>925.70661583300102</v>
      </c>
      <c r="K9" s="33">
        <v>1199.6146957410001</v>
      </c>
      <c r="L9" s="33">
        <v>1301.6326668500003</v>
      </c>
      <c r="M9" s="33">
        <v>1225.5384272710007</v>
      </c>
      <c r="N9" s="40">
        <f t="shared" si="0"/>
        <v>-0.5090809948349575</v>
      </c>
      <c r="O9" s="40">
        <f t="shared" si="1"/>
        <v>-5.8460609907056593E-2</v>
      </c>
    </row>
    <row r="10" spans="1:15" x14ac:dyDescent="0.25">
      <c r="A10" s="23" t="s">
        <v>39</v>
      </c>
      <c r="B10" s="24" t="s">
        <v>45</v>
      </c>
      <c r="C10" s="33">
        <v>2854.1463827629987</v>
      </c>
      <c r="D10" s="33">
        <v>2444.7273754020021</v>
      </c>
      <c r="E10" s="33">
        <v>1933.3610039319985</v>
      </c>
      <c r="F10" s="33">
        <v>1809.5706976140016</v>
      </c>
      <c r="G10" s="33">
        <v>1392.6456466119998</v>
      </c>
      <c r="H10" s="33">
        <v>1420.5508302779981</v>
      </c>
      <c r="I10" s="33">
        <v>1373.6694500099995</v>
      </c>
      <c r="J10" s="33">
        <v>1196.4828482460009</v>
      </c>
      <c r="K10" s="33">
        <v>1201.1932692339997</v>
      </c>
      <c r="L10" s="33">
        <v>1265.2070268400009</v>
      </c>
      <c r="M10" s="33">
        <v>1059.4023224840007</v>
      </c>
      <c r="N10" s="40">
        <f t="shared" si="0"/>
        <v>-0.62881990605596383</v>
      </c>
      <c r="O10" s="40">
        <f t="shared" si="1"/>
        <v>-0.16266484455909247</v>
      </c>
    </row>
    <row r="11" spans="1:15" x14ac:dyDescent="0.25">
      <c r="A11" s="23" t="s">
        <v>39</v>
      </c>
      <c r="B11" s="24" t="s">
        <v>46</v>
      </c>
      <c r="C11" s="33">
        <v>2062.5871017180052</v>
      </c>
      <c r="D11" s="33">
        <v>1772.1213636980046</v>
      </c>
      <c r="E11" s="33">
        <v>1613.6895165439967</v>
      </c>
      <c r="F11" s="33">
        <v>1455.692125325005</v>
      </c>
      <c r="G11" s="33">
        <v>1192.8091402539999</v>
      </c>
      <c r="H11" s="33">
        <v>979.05175280099684</v>
      </c>
      <c r="I11" s="33">
        <v>771.49117584599901</v>
      </c>
      <c r="J11" s="33">
        <v>612.51765654500014</v>
      </c>
      <c r="K11" s="33">
        <v>653.25347302099942</v>
      </c>
      <c r="L11" s="33">
        <v>667.59768273500072</v>
      </c>
      <c r="M11" s="33">
        <v>635.55618006700058</v>
      </c>
      <c r="N11" s="40">
        <f t="shared" si="0"/>
        <v>-0.69186456196801471</v>
      </c>
      <c r="O11" s="40">
        <f t="shared" si="1"/>
        <v>-4.7995227509977534E-2</v>
      </c>
    </row>
    <row r="12" spans="1:15" x14ac:dyDescent="0.25">
      <c r="A12" s="23" t="s">
        <v>39</v>
      </c>
      <c r="B12" s="24" t="s">
        <v>48</v>
      </c>
      <c r="C12" s="33">
        <v>2107.2969038220012</v>
      </c>
      <c r="D12" s="33">
        <v>2243.3788379820021</v>
      </c>
      <c r="E12" s="33">
        <v>2140.6371802069989</v>
      </c>
      <c r="F12" s="33">
        <v>1885.4359166360016</v>
      </c>
      <c r="G12" s="33">
        <v>1531.9950305460006</v>
      </c>
      <c r="H12" s="33">
        <v>1348.334563374</v>
      </c>
      <c r="I12" s="33">
        <v>981.6880202199992</v>
      </c>
      <c r="J12" s="33">
        <v>784.48782086000028</v>
      </c>
      <c r="K12" s="33">
        <v>682.53041044499969</v>
      </c>
      <c r="L12" s="33">
        <v>739.5918520500004</v>
      </c>
      <c r="M12" s="33">
        <v>837.72779044400033</v>
      </c>
      <c r="N12" s="40">
        <f t="shared" si="0"/>
        <v>-0.60246333161472654</v>
      </c>
      <c r="O12" s="40">
        <f t="shared" si="1"/>
        <v>0.13268931792851246</v>
      </c>
    </row>
    <row r="13" spans="1:15" x14ac:dyDescent="0.25">
      <c r="A13" s="23" t="s">
        <v>39</v>
      </c>
      <c r="B13" s="24" t="s">
        <v>49</v>
      </c>
      <c r="C13" s="33">
        <v>2306.0025676559994</v>
      </c>
      <c r="D13" s="33">
        <v>2074.144089172004</v>
      </c>
      <c r="E13" s="33">
        <v>1696.009014571998</v>
      </c>
      <c r="F13" s="33">
        <v>1567.1513790190018</v>
      </c>
      <c r="G13" s="33">
        <v>1201.0821666250001</v>
      </c>
      <c r="H13" s="33">
        <v>1129.3234727699985</v>
      </c>
      <c r="I13" s="33">
        <v>946.59888314499915</v>
      </c>
      <c r="J13" s="33">
        <v>933.59721834700099</v>
      </c>
      <c r="K13" s="33">
        <v>909.28959528799953</v>
      </c>
      <c r="L13" s="33">
        <v>826.67348164000055</v>
      </c>
      <c r="M13" s="33">
        <v>808.54434486800051</v>
      </c>
      <c r="N13" s="40">
        <f t="shared" si="0"/>
        <v>-0.64937404831692447</v>
      </c>
      <c r="O13" s="40">
        <f t="shared" si="1"/>
        <v>-2.1930226594464419E-2</v>
      </c>
    </row>
    <row r="14" spans="1:15" x14ac:dyDescent="0.25">
      <c r="A14" s="30" t="s">
        <v>39</v>
      </c>
      <c r="B14" s="31" t="s">
        <v>50</v>
      </c>
      <c r="C14" s="155">
        <v>21251.591950282</v>
      </c>
      <c r="D14" s="155">
        <v>19222.099364389029</v>
      </c>
      <c r="E14" s="155">
        <v>17001.35912334398</v>
      </c>
      <c r="F14" s="155">
        <v>15425.320853683026</v>
      </c>
      <c r="G14" s="155">
        <v>12731.785132641004</v>
      </c>
      <c r="H14" s="155">
        <v>11526.927890762991</v>
      </c>
      <c r="I14" s="155">
        <v>9346.642503416997</v>
      </c>
      <c r="J14" s="155">
        <v>8310.6539362500025</v>
      </c>
      <c r="K14" s="155">
        <v>8561.0277841259995</v>
      </c>
      <c r="L14" s="155">
        <v>8429.831060260005</v>
      </c>
      <c r="M14" s="155">
        <v>8110.0766317860043</v>
      </c>
      <c r="N14" s="41">
        <f t="shared" si="0"/>
        <v>-0.6183779243098827</v>
      </c>
      <c r="O14" s="41">
        <f t="shared" si="1"/>
        <v>-3.7931297340155545E-2</v>
      </c>
    </row>
    <row r="15" spans="1:15" x14ac:dyDescent="0.25">
      <c r="A15" s="23" t="s">
        <v>51</v>
      </c>
      <c r="B15" s="24" t="s">
        <v>47</v>
      </c>
      <c r="C15" s="137">
        <f t="shared" ref="C15:M15" si="2">C4/C$14</f>
        <v>4.4262869522559145E-2</v>
      </c>
      <c r="D15" s="137">
        <f t="shared" si="2"/>
        <v>4.4517495377186057E-2</v>
      </c>
      <c r="E15" s="137">
        <f t="shared" si="2"/>
        <v>4.2047179820668065E-2</v>
      </c>
      <c r="F15" s="137">
        <f t="shared" si="2"/>
        <v>4.4006883128782467E-2</v>
      </c>
      <c r="G15" s="137">
        <f t="shared" si="2"/>
        <v>4.7186897982732387E-2</v>
      </c>
      <c r="H15" s="137">
        <f t="shared" si="2"/>
        <v>4.7957302609655611E-2</v>
      </c>
      <c r="I15" s="137">
        <f t="shared" si="2"/>
        <v>4.2359015744986447E-2</v>
      </c>
      <c r="J15" s="137">
        <f t="shared" si="2"/>
        <v>4.3187391549713898E-2</v>
      </c>
      <c r="K15" s="137">
        <f t="shared" si="2"/>
        <v>4.7515704494063685E-2</v>
      </c>
      <c r="L15" s="137">
        <f t="shared" si="2"/>
        <v>4.9679535965348645E-2</v>
      </c>
      <c r="M15" s="137">
        <f t="shared" si="2"/>
        <v>4.6468598551208384E-2</v>
      </c>
      <c r="N15" s="138">
        <f>(M15-C15)*100</f>
        <v>0.22057290286492393</v>
      </c>
      <c r="O15" s="138">
        <f>(M15-L15)*100</f>
        <v>-0.32109374141402608</v>
      </c>
    </row>
    <row r="16" spans="1:15" x14ac:dyDescent="0.25">
      <c r="A16" s="23" t="s">
        <v>51</v>
      </c>
      <c r="B16" s="24" t="s">
        <v>40</v>
      </c>
      <c r="C16" s="29">
        <f t="shared" ref="C16:M16" si="3">C5/C$14</f>
        <v>8.5039135456627321E-2</v>
      </c>
      <c r="D16" s="29">
        <f t="shared" si="3"/>
        <v>7.7898030767962062E-2</v>
      </c>
      <c r="E16" s="29">
        <f t="shared" si="3"/>
        <v>7.572616036892299E-2</v>
      </c>
      <c r="F16" s="29">
        <f t="shared" si="3"/>
        <v>7.4838376218175837E-2</v>
      </c>
      <c r="G16" s="29">
        <f t="shared" si="3"/>
        <v>7.9916758097294247E-2</v>
      </c>
      <c r="H16" s="29">
        <f t="shared" si="3"/>
        <v>7.6225916749431369E-2</v>
      </c>
      <c r="I16" s="29">
        <f t="shared" si="3"/>
        <v>7.5511700708246421E-2</v>
      </c>
      <c r="J16" s="29">
        <f t="shared" si="3"/>
        <v>8.4552519064230516E-2</v>
      </c>
      <c r="K16" s="29">
        <f t="shared" si="3"/>
        <v>9.1180247780108248E-2</v>
      </c>
      <c r="L16" s="29">
        <f t="shared" si="3"/>
        <v>7.6490472003612447E-2</v>
      </c>
      <c r="M16" s="29">
        <f t="shared" si="3"/>
        <v>5.8431946716962217E-2</v>
      </c>
      <c r="N16" s="138">
        <f>(M16-C16)*100</f>
        <v>-2.6607188739665104</v>
      </c>
      <c r="O16" s="138">
        <f>(M16-L16)*100</f>
        <v>-1.8058525286650231</v>
      </c>
    </row>
    <row r="17" spans="1:15" x14ac:dyDescent="0.25">
      <c r="A17" s="23" t="s">
        <v>51</v>
      </c>
      <c r="B17" s="24" t="s">
        <v>41</v>
      </c>
      <c r="C17" s="137">
        <f t="shared" ref="C17:M17" si="4">C6/C$14</f>
        <v>0.10432090497303106</v>
      </c>
      <c r="D17" s="137">
        <f t="shared" si="4"/>
        <v>0.10268799681713348</v>
      </c>
      <c r="E17" s="137">
        <f t="shared" si="4"/>
        <v>9.7706883212185638E-2</v>
      </c>
      <c r="F17" s="137">
        <f t="shared" si="4"/>
        <v>9.3774439113117683E-2</v>
      </c>
      <c r="G17" s="137">
        <f t="shared" si="4"/>
        <v>8.6587031054562127E-2</v>
      </c>
      <c r="H17" s="137">
        <f t="shared" si="4"/>
        <v>8.7907796983444544E-2</v>
      </c>
      <c r="I17" s="137">
        <f t="shared" si="4"/>
        <v>9.8276790656022989E-2</v>
      </c>
      <c r="J17" s="137">
        <f t="shared" si="4"/>
        <v>9.4270922430626028E-2</v>
      </c>
      <c r="K17" s="137">
        <f t="shared" si="4"/>
        <v>9.5479655375566422E-2</v>
      </c>
      <c r="L17" s="137">
        <f t="shared" si="4"/>
        <v>9.7335507433608401E-2</v>
      </c>
      <c r="M17" s="137">
        <f t="shared" si="4"/>
        <v>9.5384293883748889E-2</v>
      </c>
      <c r="N17" s="138">
        <f t="shared" ref="N17:N25" si="5">(M17-C17)*100</f>
        <v>-0.8936611089282176</v>
      </c>
      <c r="O17" s="138">
        <f t="shared" ref="O17:O25" si="6">(M17-L17)*100</f>
        <v>-0.19512135498595123</v>
      </c>
    </row>
    <row r="18" spans="1:15" x14ac:dyDescent="0.25">
      <c r="A18" s="23" t="s">
        <v>51</v>
      </c>
      <c r="B18" s="24" t="s">
        <v>42</v>
      </c>
      <c r="C18" s="137">
        <f t="shared" ref="C18:M18" si="7">C7/C$14</f>
        <v>0.13519187282653758</v>
      </c>
      <c r="D18" s="137">
        <f t="shared" si="7"/>
        <v>0.15362132688579339</v>
      </c>
      <c r="E18" s="137">
        <f t="shared" si="7"/>
        <v>0.17393310946721338</v>
      </c>
      <c r="F18" s="137">
        <f t="shared" si="7"/>
        <v>0.17928491855724968</v>
      </c>
      <c r="G18" s="137">
        <f t="shared" si="7"/>
        <v>0.16333147612715374</v>
      </c>
      <c r="H18" s="137">
        <f t="shared" si="7"/>
        <v>0.17263891286338903</v>
      </c>
      <c r="I18" s="137">
        <f t="shared" si="7"/>
        <v>0.18545321464229622</v>
      </c>
      <c r="J18" s="137">
        <f t="shared" si="7"/>
        <v>0.18278766639396996</v>
      </c>
      <c r="K18" s="137">
        <f t="shared" si="7"/>
        <v>0.16000297375355907</v>
      </c>
      <c r="L18" s="137">
        <f t="shared" si="7"/>
        <v>0.13398482124031605</v>
      </c>
      <c r="M18" s="137">
        <f t="shared" si="7"/>
        <v>0.14975233611356673</v>
      </c>
      <c r="N18" s="138">
        <f t="shared" si="5"/>
        <v>1.4560463287029146</v>
      </c>
      <c r="O18" s="138">
        <f t="shared" si="6"/>
        <v>1.5767514873250676</v>
      </c>
    </row>
    <row r="19" spans="1:15" x14ac:dyDescent="0.25">
      <c r="A19" s="23" t="s">
        <v>51</v>
      </c>
      <c r="B19" s="24" t="s">
        <v>43</v>
      </c>
      <c r="C19" s="137">
        <f t="shared" ref="C19:M19" si="8">C8/C$14</f>
        <v>5.0983882047933991E-2</v>
      </c>
      <c r="D19" s="137">
        <f t="shared" si="8"/>
        <v>5.1482726918702197E-2</v>
      </c>
      <c r="E19" s="137">
        <f t="shared" si="8"/>
        <v>5.4206751150947564E-2</v>
      </c>
      <c r="F19" s="137">
        <f t="shared" si="8"/>
        <v>5.3652410129699006E-2</v>
      </c>
      <c r="G19" s="137">
        <f t="shared" si="8"/>
        <v>5.848120439694781E-2</v>
      </c>
      <c r="H19" s="137">
        <f t="shared" si="8"/>
        <v>5.3035823113797065E-2</v>
      </c>
      <c r="I19" s="137">
        <f t="shared" si="8"/>
        <v>3.5501702961110451E-2</v>
      </c>
      <c r="J19" s="137">
        <f t="shared" si="8"/>
        <v>3.9194446236920165E-2</v>
      </c>
      <c r="K19" s="137">
        <f t="shared" si="8"/>
        <v>4.2590061023405894E-2</v>
      </c>
      <c r="L19" s="137">
        <f t="shared" si="8"/>
        <v>4.8353204375180953E-2</v>
      </c>
      <c r="M19" s="137">
        <f t="shared" si="8"/>
        <v>5.5549270336646535E-2</v>
      </c>
      <c r="N19" s="138">
        <f t="shared" si="5"/>
        <v>0.45653882887125435</v>
      </c>
      <c r="O19" s="138">
        <f t="shared" si="6"/>
        <v>0.7196065961465582</v>
      </c>
    </row>
    <row r="20" spans="1:15" x14ac:dyDescent="0.25">
      <c r="A20" s="23" t="s">
        <v>51</v>
      </c>
      <c r="B20" s="24" t="s">
        <v>44</v>
      </c>
      <c r="C20" s="137">
        <f t="shared" ref="C20:M20" si="9">C9/C$14</f>
        <v>0.11746963500914921</v>
      </c>
      <c r="D20" s="137">
        <f t="shared" si="9"/>
        <v>0.11249244535001041</v>
      </c>
      <c r="E20" s="137">
        <f t="shared" si="9"/>
        <v>0.11096691914592811</v>
      </c>
      <c r="F20" s="137">
        <f t="shared" si="9"/>
        <v>0.10830766730963019</v>
      </c>
      <c r="G20" s="137">
        <f t="shared" si="9"/>
        <v>0.12508798635668184</v>
      </c>
      <c r="H20" s="137">
        <f t="shared" si="9"/>
        <v>0.11838758022972853</v>
      </c>
      <c r="I20" s="137">
        <f t="shared" si="9"/>
        <v>0.1064314973998763</v>
      </c>
      <c r="J20" s="137">
        <f t="shared" si="9"/>
        <v>0.11138793925652324</v>
      </c>
      <c r="K20" s="137">
        <f t="shared" si="9"/>
        <v>0.14012507913656649</v>
      </c>
      <c r="L20" s="137">
        <f t="shared" si="9"/>
        <v>0.15440791844408011</v>
      </c>
      <c r="M20" s="137">
        <f t="shared" si="9"/>
        <v>0.15111305144364737</v>
      </c>
      <c r="N20" s="138">
        <f t="shared" si="5"/>
        <v>3.3643416434498157</v>
      </c>
      <c r="O20" s="138">
        <f t="shared" si="6"/>
        <v>-0.32948670004327441</v>
      </c>
    </row>
    <row r="21" spans="1:15" x14ac:dyDescent="0.25">
      <c r="A21" s="23" t="s">
        <v>51</v>
      </c>
      <c r="B21" s="24" t="s">
        <v>45</v>
      </c>
      <c r="C21" s="137">
        <f t="shared" ref="C21:M21" si="10">C10/C$14</f>
        <v>0.13430270962477828</v>
      </c>
      <c r="D21" s="137">
        <f t="shared" si="10"/>
        <v>0.12718316189391457</v>
      </c>
      <c r="E21" s="137">
        <f t="shared" si="10"/>
        <v>0.11371802630046013</v>
      </c>
      <c r="F21" s="137">
        <f t="shared" si="10"/>
        <v>0.11731170552487662</v>
      </c>
      <c r="G21" s="137">
        <f t="shared" si="10"/>
        <v>0.10938337649459828</v>
      </c>
      <c r="H21" s="137">
        <f t="shared" si="10"/>
        <v>0.12323759146757089</v>
      </c>
      <c r="I21" s="137">
        <f t="shared" si="10"/>
        <v>0.14696929400132785</v>
      </c>
      <c r="J21" s="137">
        <f t="shared" si="10"/>
        <v>0.14396975947068338</v>
      </c>
      <c r="K21" s="137">
        <f t="shared" si="10"/>
        <v>0.14030946978834391</v>
      </c>
      <c r="L21" s="137">
        <f t="shared" si="10"/>
        <v>0.15008687811128893</v>
      </c>
      <c r="M21" s="137">
        <f t="shared" si="10"/>
        <v>0.13062790533098806</v>
      </c>
      <c r="N21" s="138">
        <f t="shared" si="5"/>
        <v>-0.36748042937902181</v>
      </c>
      <c r="O21" s="138">
        <f t="shared" si="6"/>
        <v>-1.9458972780300869</v>
      </c>
    </row>
    <row r="22" spans="1:15" x14ac:dyDescent="0.25">
      <c r="A22" s="23" t="s">
        <v>51</v>
      </c>
      <c r="B22" s="24" t="s">
        <v>46</v>
      </c>
      <c r="C22" s="137">
        <f t="shared" ref="C22:M22" si="11">C11/C$14</f>
        <v>9.7055651479824104E-2</v>
      </c>
      <c r="D22" s="137">
        <f t="shared" si="11"/>
        <v>9.2191874056225448E-2</v>
      </c>
      <c r="E22" s="137">
        <f t="shared" si="11"/>
        <v>9.4915324406523199E-2</v>
      </c>
      <c r="F22" s="137">
        <f t="shared" si="11"/>
        <v>9.4370297975191669E-2</v>
      </c>
      <c r="G22" s="137">
        <f t="shared" si="11"/>
        <v>9.3687501621115624E-2</v>
      </c>
      <c r="H22" s="137">
        <f t="shared" si="11"/>
        <v>8.4936052526671219E-2</v>
      </c>
      <c r="I22" s="137">
        <f t="shared" si="11"/>
        <v>8.254206529927223E-2</v>
      </c>
      <c r="J22" s="137">
        <f t="shared" si="11"/>
        <v>7.3702702728756037E-2</v>
      </c>
      <c r="K22" s="137">
        <f t="shared" si="11"/>
        <v>7.630549619664509E-2</v>
      </c>
      <c r="L22" s="137">
        <f t="shared" si="11"/>
        <v>7.9194669260004097E-2</v>
      </c>
      <c r="M22" s="137">
        <f t="shared" si="11"/>
        <v>7.8366236094003242E-2</v>
      </c>
      <c r="N22" s="138">
        <f t="shared" si="5"/>
        <v>-1.8689415385820862</v>
      </c>
      <c r="O22" s="138">
        <f t="shared" si="6"/>
        <v>-8.2843316600085537E-2</v>
      </c>
    </row>
    <row r="23" spans="1:15" x14ac:dyDescent="0.25">
      <c r="A23" s="23" t="s">
        <v>51</v>
      </c>
      <c r="B23" s="24" t="s">
        <v>48</v>
      </c>
      <c r="C23" s="137">
        <f t="shared" ref="C23:M23" si="12">C12/C$14</f>
        <v>9.9159484557769254E-2</v>
      </c>
      <c r="D23" s="137">
        <f t="shared" si="12"/>
        <v>0.11670831554112651</v>
      </c>
      <c r="E23" s="137">
        <f t="shared" si="12"/>
        <v>0.12590976784131122</v>
      </c>
      <c r="F23" s="137">
        <f t="shared" si="12"/>
        <v>0.1222299318451989</v>
      </c>
      <c r="G23" s="137">
        <f t="shared" si="12"/>
        <v>0.12032837615350275</v>
      </c>
      <c r="H23" s="137">
        <f t="shared" si="12"/>
        <v>0.11697258594412453</v>
      </c>
      <c r="I23" s="137">
        <f t="shared" si="12"/>
        <v>0.1050310868165877</v>
      </c>
      <c r="J23" s="137">
        <f t="shared" si="12"/>
        <v>9.4395438298563408E-2</v>
      </c>
      <c r="K23" s="137">
        <f t="shared" si="12"/>
        <v>7.9725288558291904E-2</v>
      </c>
      <c r="L23" s="137">
        <f t="shared" si="12"/>
        <v>8.7735074020236517E-2</v>
      </c>
      <c r="M23" s="137">
        <f t="shared" si="12"/>
        <v>0.10329468246461139</v>
      </c>
      <c r="N23" s="138">
        <f t="shared" si="5"/>
        <v>0.41351979068421363</v>
      </c>
      <c r="O23" s="138">
        <f t="shared" si="6"/>
        <v>1.5559608444374873</v>
      </c>
    </row>
    <row r="24" spans="1:15" x14ac:dyDescent="0.25">
      <c r="A24" s="23" t="s">
        <v>51</v>
      </c>
      <c r="B24" s="24" t="s">
        <v>49</v>
      </c>
      <c r="C24" s="137">
        <f t="shared" ref="C24:M24" si="13">C13/C$14</f>
        <v>0.10850963885674456</v>
      </c>
      <c r="D24" s="137">
        <f t="shared" si="13"/>
        <v>0.1079041393894038</v>
      </c>
      <c r="E24" s="137">
        <f t="shared" si="13"/>
        <v>9.9757260714719367E-2</v>
      </c>
      <c r="F24" s="137">
        <f t="shared" si="13"/>
        <v>0.10159603121933253</v>
      </c>
      <c r="G24" s="137">
        <f t="shared" si="13"/>
        <v>9.4337294740054645E-2</v>
      </c>
      <c r="H24" s="137">
        <f t="shared" si="13"/>
        <v>9.7972632732002476E-2</v>
      </c>
      <c r="I24" s="137">
        <f t="shared" si="13"/>
        <v>0.10127688983492589</v>
      </c>
      <c r="J24" s="137">
        <f t="shared" si="13"/>
        <v>0.11233739552970316</v>
      </c>
      <c r="K24" s="137">
        <f t="shared" si="13"/>
        <v>0.10621266724236306</v>
      </c>
      <c r="L24" s="137">
        <f t="shared" si="13"/>
        <v>9.8065248962949339E-2</v>
      </c>
      <c r="M24" s="137">
        <f t="shared" si="13"/>
        <v>9.9696264483994462E-2</v>
      </c>
      <c r="N24" s="138">
        <f t="shared" si="5"/>
        <v>-0.88133743727500935</v>
      </c>
      <c r="O24" s="138">
        <f t="shared" si="6"/>
        <v>0.16310155210451233</v>
      </c>
    </row>
    <row r="25" spans="1:15" x14ac:dyDescent="0.25">
      <c r="A25" s="30" t="s">
        <v>51</v>
      </c>
      <c r="B25" s="31" t="s">
        <v>50</v>
      </c>
      <c r="C25" s="38">
        <f t="shared" ref="C25:M25" si="14">C14/C$14</f>
        <v>1</v>
      </c>
      <c r="D25" s="38">
        <f t="shared" si="14"/>
        <v>1</v>
      </c>
      <c r="E25" s="38">
        <f t="shared" si="14"/>
        <v>1</v>
      </c>
      <c r="F25" s="38">
        <f t="shared" si="14"/>
        <v>1</v>
      </c>
      <c r="G25" s="38">
        <f t="shared" si="14"/>
        <v>1</v>
      </c>
      <c r="H25" s="38">
        <f t="shared" si="14"/>
        <v>1</v>
      </c>
      <c r="I25" s="38">
        <f t="shared" si="14"/>
        <v>1</v>
      </c>
      <c r="J25" s="38">
        <f t="shared" si="14"/>
        <v>1</v>
      </c>
      <c r="K25" s="38">
        <f t="shared" si="14"/>
        <v>1</v>
      </c>
      <c r="L25" s="38">
        <f t="shared" si="14"/>
        <v>1</v>
      </c>
      <c r="M25" s="38">
        <f t="shared" si="14"/>
        <v>1</v>
      </c>
      <c r="N25" s="50">
        <f t="shared" si="5"/>
        <v>0</v>
      </c>
      <c r="O25" s="50">
        <f t="shared" si="6"/>
        <v>0</v>
      </c>
    </row>
    <row r="26" spans="1:15" x14ac:dyDescent="0.25">
      <c r="A26" s="26" t="s">
        <v>52</v>
      </c>
      <c r="B26" s="27" t="s">
        <v>47</v>
      </c>
      <c r="C26" s="49">
        <v>33.109435463329021</v>
      </c>
      <c r="D26" s="49">
        <v>30.087337615888956</v>
      </c>
      <c r="E26" s="49">
        <v>25.165306414412278</v>
      </c>
      <c r="F26" s="49">
        <v>23.979985275080345</v>
      </c>
      <c r="G26" s="49">
        <v>21.083851787751801</v>
      </c>
      <c r="H26" s="49">
        <v>19.462017034847815</v>
      </c>
      <c r="I26" s="49">
        <v>13.934589254995831</v>
      </c>
      <c r="J26" s="49">
        <v>12.804399331446776</v>
      </c>
      <c r="K26" s="49">
        <v>14.524283904825378</v>
      </c>
      <c r="L26" s="49">
        <v>14.718289955301845</v>
      </c>
      <c r="M26" s="49">
        <v>14.718289955301845</v>
      </c>
      <c r="N26" s="39">
        <f>M26/C26-1</f>
        <v>-0.55546539077649437</v>
      </c>
      <c r="O26" s="39">
        <f>M26/L26-1</f>
        <v>0</v>
      </c>
    </row>
    <row r="27" spans="1:15" x14ac:dyDescent="0.25">
      <c r="A27" s="23" t="s">
        <v>52</v>
      </c>
      <c r="B27" s="24" t="s">
        <v>40</v>
      </c>
      <c r="C27" s="138">
        <v>40.361907277770435</v>
      </c>
      <c r="D27" s="138">
        <v>33.528155681768148</v>
      </c>
      <c r="E27" s="138">
        <v>28.04715361246863</v>
      </c>
      <c r="F27" s="138">
        <v>25.796900453484788</v>
      </c>
      <c r="G27" s="138">
        <v>22.302205785233127</v>
      </c>
      <c r="H27" s="138">
        <v>19.41113018975917</v>
      </c>
      <c r="I27" s="138">
        <v>15.790516444327036</v>
      </c>
      <c r="J27" s="138">
        <v>15.553207414256152</v>
      </c>
      <c r="K27" s="138">
        <v>17.244749702813369</v>
      </c>
      <c r="L27" s="138">
        <v>14.037335446660503</v>
      </c>
      <c r="M27" s="138">
        <v>14.037335446660503</v>
      </c>
      <c r="N27" s="40">
        <f t="shared" ref="N27:N36" si="15">M27/C27-1</f>
        <v>-0.65221327748325586</v>
      </c>
      <c r="O27" s="40">
        <f t="shared" ref="O27:O36" si="16">M27/L27-1</f>
        <v>0</v>
      </c>
    </row>
    <row r="28" spans="1:15" x14ac:dyDescent="0.25">
      <c r="A28" s="23" t="s">
        <v>52</v>
      </c>
      <c r="B28" s="24" t="s">
        <v>41</v>
      </c>
      <c r="C28" s="138">
        <v>36.435796525294492</v>
      </c>
      <c r="D28" s="138">
        <v>32.01733357306005</v>
      </c>
      <c r="E28" s="138">
        <v>27.128739903177042</v>
      </c>
      <c r="F28" s="138">
        <v>23.281625613467316</v>
      </c>
      <c r="G28" s="138">
        <v>18.197921036684843</v>
      </c>
      <c r="H28" s="138">
        <v>16.279108482996051</v>
      </c>
      <c r="I28" s="138">
        <v>15.15555599949391</v>
      </c>
      <c r="J28" s="138">
        <v>13.278529143443143</v>
      </c>
      <c r="K28" s="138">
        <v>13.999707000685886</v>
      </c>
      <c r="L28" s="138">
        <v>13.531574005633578</v>
      </c>
      <c r="M28" s="138">
        <v>13.531574005633578</v>
      </c>
      <c r="N28" s="40">
        <f t="shared" si="15"/>
        <v>-0.62861868557643097</v>
      </c>
      <c r="O28" s="40">
        <f t="shared" si="16"/>
        <v>0</v>
      </c>
    </row>
    <row r="29" spans="1:15" x14ac:dyDescent="0.25">
      <c r="A29" s="23" t="s">
        <v>52</v>
      </c>
      <c r="B29" s="24" t="s">
        <v>42</v>
      </c>
      <c r="C29" s="138">
        <v>37.623398314058782</v>
      </c>
      <c r="D29" s="138">
        <v>37.390121926905941</v>
      </c>
      <c r="E29" s="138">
        <v>37.104316568234537</v>
      </c>
      <c r="F29" s="138">
        <v>35.38291829476632</v>
      </c>
      <c r="G29" s="138">
        <v>26.890535592556645</v>
      </c>
      <c r="H29" s="138">
        <v>25.346064445885016</v>
      </c>
      <c r="I29" s="138">
        <v>21.833786395712682</v>
      </c>
      <c r="J29" s="138">
        <v>18.92308445345396</v>
      </c>
      <c r="K29" s="138">
        <v>16.911224844293383</v>
      </c>
      <c r="L29" s="138">
        <v>14.501458275879772</v>
      </c>
      <c r="M29" s="138">
        <v>14.501458275879772</v>
      </c>
      <c r="N29" s="40">
        <f t="shared" si="15"/>
        <v>-0.61456277407931559</v>
      </c>
      <c r="O29" s="40">
        <f t="shared" si="16"/>
        <v>0</v>
      </c>
    </row>
    <row r="30" spans="1:15" x14ac:dyDescent="0.25">
      <c r="A30" s="23" t="s">
        <v>52</v>
      </c>
      <c r="B30" s="24" t="s">
        <v>43</v>
      </c>
      <c r="C30" s="138">
        <v>45.547987925055516</v>
      </c>
      <c r="D30" s="138">
        <v>41.677685469317836</v>
      </c>
      <c r="E30" s="138">
        <v>38.708845811607581</v>
      </c>
      <c r="F30" s="138">
        <v>34.296750908531465</v>
      </c>
      <c r="G30" s="138">
        <v>31.388202812497401</v>
      </c>
      <c r="H30" s="138">
        <v>26.110820048399571</v>
      </c>
      <c r="I30" s="138">
        <v>13.916124042611582</v>
      </c>
      <c r="J30" s="138">
        <v>13.778077156566791</v>
      </c>
      <c r="K30" s="138">
        <v>15.633394040698883</v>
      </c>
      <c r="L30" s="138">
        <v>17.051285249773386</v>
      </c>
      <c r="M30" s="138">
        <v>17.051285249773386</v>
      </c>
      <c r="N30" s="40">
        <f t="shared" si="15"/>
        <v>-0.62564130653082839</v>
      </c>
      <c r="O30" s="40">
        <f t="shared" si="16"/>
        <v>0</v>
      </c>
    </row>
    <row r="31" spans="1:15" x14ac:dyDescent="0.25">
      <c r="A31" s="23" t="s">
        <v>52</v>
      </c>
      <c r="B31" s="24" t="s">
        <v>44</v>
      </c>
      <c r="C31" s="138">
        <v>36.605022808555916</v>
      </c>
      <c r="D31" s="138">
        <v>31.271719501913498</v>
      </c>
      <c r="E31" s="138">
        <v>26.875811952218154</v>
      </c>
      <c r="F31" s="138">
        <v>23.848840007938307</v>
      </c>
      <c r="G31" s="138">
        <v>22.711860589827428</v>
      </c>
      <c r="H31" s="138">
        <v>19.611698586446607</v>
      </c>
      <c r="I31" s="138">
        <v>14.485297946878093</v>
      </c>
      <c r="J31" s="138">
        <v>13.227836431477918</v>
      </c>
      <c r="K31" s="138">
        <v>16.886917136185588</v>
      </c>
      <c r="L31" s="138">
        <v>18.05767658157384</v>
      </c>
      <c r="M31" s="138">
        <v>18.05767658157384</v>
      </c>
      <c r="N31" s="40">
        <f t="shared" si="15"/>
        <v>-0.50668855812451208</v>
      </c>
      <c r="O31" s="40">
        <f t="shared" si="16"/>
        <v>0</v>
      </c>
    </row>
    <row r="32" spans="1:15" x14ac:dyDescent="0.25">
      <c r="A32" s="23" t="s">
        <v>52</v>
      </c>
      <c r="B32" s="24" t="s">
        <v>45</v>
      </c>
      <c r="C32" s="138">
        <v>32.343227652437754</v>
      </c>
      <c r="D32" s="138">
        <v>27.420548426689844</v>
      </c>
      <c r="E32" s="138">
        <v>21.719664327560245</v>
      </c>
      <c r="F32" s="138">
        <v>20.038719342040697</v>
      </c>
      <c r="G32" s="138">
        <v>16.153646614135031</v>
      </c>
      <c r="H32" s="138">
        <v>16.409454796178824</v>
      </c>
      <c r="I32" s="138">
        <v>15.642591725425065</v>
      </c>
      <c r="J32" s="138">
        <v>13.647108233362642</v>
      </c>
      <c r="K32" s="138">
        <v>13.692812329100931</v>
      </c>
      <c r="L32" s="138">
        <v>13.751430358524487</v>
      </c>
      <c r="M32" s="138">
        <v>13.751430358524487</v>
      </c>
      <c r="N32" s="40">
        <f t="shared" si="15"/>
        <v>-0.57482813693493506</v>
      </c>
      <c r="O32" s="40">
        <f t="shared" si="16"/>
        <v>0</v>
      </c>
    </row>
    <row r="33" spans="1:15" x14ac:dyDescent="0.25">
      <c r="A33" s="23" t="s">
        <v>52</v>
      </c>
      <c r="B33" s="24" t="s">
        <v>46</v>
      </c>
      <c r="C33" s="138">
        <v>41.226377713663346</v>
      </c>
      <c r="D33" s="138">
        <v>35.429397463696695</v>
      </c>
      <c r="E33" s="138">
        <v>32.215113882766161</v>
      </c>
      <c r="F33" s="138">
        <v>28.346345377687783</v>
      </c>
      <c r="G33" s="138">
        <v>23.266371580978326</v>
      </c>
      <c r="H33" s="138">
        <v>19.253046928978332</v>
      </c>
      <c r="I33" s="138">
        <v>15.197709402322058</v>
      </c>
      <c r="J33" s="138">
        <v>12.114442274111109</v>
      </c>
      <c r="K33" s="138">
        <v>12.920651418581636</v>
      </c>
      <c r="L33" s="138">
        <v>13.057641265802117</v>
      </c>
      <c r="M33" s="138">
        <v>13.057641265802117</v>
      </c>
      <c r="N33" s="40">
        <f t="shared" si="15"/>
        <v>-0.68326974160830722</v>
      </c>
      <c r="O33" s="40">
        <f t="shared" si="16"/>
        <v>0</v>
      </c>
    </row>
    <row r="34" spans="1:15" x14ac:dyDescent="0.25">
      <c r="A34" s="23" t="s">
        <v>52</v>
      </c>
      <c r="B34" s="24" t="s">
        <v>48</v>
      </c>
      <c r="C34" s="138">
        <v>36.302497917977647</v>
      </c>
      <c r="D34" s="138">
        <v>38.202353914965293</v>
      </c>
      <c r="E34" s="138">
        <v>36.657332195783034</v>
      </c>
      <c r="F34" s="138">
        <v>32.084346075366661</v>
      </c>
      <c r="G34" s="138">
        <v>26.771669569907612</v>
      </c>
      <c r="H34" s="138">
        <v>23.270988566262588</v>
      </c>
      <c r="I34" s="138">
        <v>17.06138870466831</v>
      </c>
      <c r="J34" s="138">
        <v>13.652638952730035</v>
      </c>
      <c r="K34" s="138">
        <v>12.115419516902969</v>
      </c>
      <c r="L34" s="138">
        <v>13.055764276058355</v>
      </c>
      <c r="M34" s="138">
        <v>13.055764276058355</v>
      </c>
      <c r="N34" s="40">
        <f t="shared" si="15"/>
        <v>-0.64036182012717902</v>
      </c>
      <c r="O34" s="40">
        <f t="shared" si="16"/>
        <v>0</v>
      </c>
    </row>
    <row r="35" spans="1:15" x14ac:dyDescent="0.25">
      <c r="A35" s="23" t="s">
        <v>52</v>
      </c>
      <c r="B35" s="24" t="s">
        <v>49</v>
      </c>
      <c r="C35" s="138">
        <v>44.610030784527424</v>
      </c>
      <c r="D35" s="138">
        <v>39.676284441385114</v>
      </c>
      <c r="E35" s="138">
        <v>32.61706724793973</v>
      </c>
      <c r="F35" s="138">
        <v>30.191781869634216</v>
      </c>
      <c r="G35" s="138">
        <v>23.022619935371612</v>
      </c>
      <c r="H35" s="138">
        <v>21.77728063634104</v>
      </c>
      <c r="I35" s="138">
        <v>18.177785426107572</v>
      </c>
      <c r="J35" s="138">
        <v>18.018317749861374</v>
      </c>
      <c r="K35" s="138">
        <v>17.766114074838907</v>
      </c>
      <c r="L35" s="138">
        <v>16.214650375724201</v>
      </c>
      <c r="M35" s="138">
        <v>16.214650375724201</v>
      </c>
      <c r="N35" s="40">
        <f t="shared" si="15"/>
        <v>-0.63652456430610438</v>
      </c>
      <c r="O35" s="40">
        <f t="shared" si="16"/>
        <v>0</v>
      </c>
    </row>
    <row r="36" spans="1:15" x14ac:dyDescent="0.25">
      <c r="A36" s="30" t="s">
        <v>52</v>
      </c>
      <c r="B36" s="31" t="s">
        <v>50</v>
      </c>
      <c r="C36" s="50">
        <v>37.694718533169187</v>
      </c>
      <c r="D36" s="50">
        <v>34.093368364007645</v>
      </c>
      <c r="E36" s="50">
        <v>30.152719165595176</v>
      </c>
      <c r="F36" s="50">
        <v>27.361314338786563</v>
      </c>
      <c r="G36" s="50">
        <v>22.572941039939728</v>
      </c>
      <c r="H36" s="50">
        <v>20.408212878421956</v>
      </c>
      <c r="I36" s="50">
        <v>16.56045790197113</v>
      </c>
      <c r="J36" s="50">
        <v>14.725198129978091</v>
      </c>
      <c r="K36" s="50">
        <v>15.162182487194437</v>
      </c>
      <c r="L36" s="50">
        <v>14.689406793646357</v>
      </c>
      <c r="M36" s="50">
        <v>14.689406793646357</v>
      </c>
      <c r="N36" s="41">
        <f t="shared" si="15"/>
        <v>-0.61030596950284899</v>
      </c>
      <c r="O36" s="41">
        <f t="shared" si="16"/>
        <v>0</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7B946-77E4-45C1-84BB-2E8B7A7546F7}">
  <dimension ref="A1:AB36"/>
  <sheetViews>
    <sheetView workbookViewId="0"/>
  </sheetViews>
  <sheetFormatPr defaultColWidth="8.85546875" defaultRowHeight="15" x14ac:dyDescent="0.25"/>
  <cols>
    <col min="1" max="1" width="26.42578125" customWidth="1"/>
    <col min="2" max="2" width="27.42578125" customWidth="1"/>
    <col min="14" max="15" width="10" customWidth="1"/>
  </cols>
  <sheetData>
    <row r="1" spans="1:28" ht="15.75" x14ac:dyDescent="0.25">
      <c r="A1" s="2" t="s">
        <v>140</v>
      </c>
    </row>
    <row r="2" spans="1:28" ht="15.75" x14ac:dyDescent="0.25">
      <c r="A2" s="3" t="s">
        <v>31</v>
      </c>
    </row>
    <row r="3" spans="1:28" ht="73.5" customHeight="1" x14ac:dyDescent="0.25">
      <c r="A3" s="99" t="s">
        <v>32</v>
      </c>
      <c r="B3" s="76" t="s">
        <v>115</v>
      </c>
      <c r="C3" s="179">
        <v>2015</v>
      </c>
      <c r="D3" s="179">
        <v>2016</v>
      </c>
      <c r="E3" s="179">
        <v>2017</v>
      </c>
      <c r="F3" s="179">
        <v>2018</v>
      </c>
      <c r="G3" s="179">
        <v>2019</v>
      </c>
      <c r="H3" s="179">
        <v>2020</v>
      </c>
      <c r="I3" s="179">
        <v>2021</v>
      </c>
      <c r="J3" s="179">
        <v>2022</v>
      </c>
      <c r="K3" s="179">
        <v>2023</v>
      </c>
      <c r="L3" s="179">
        <v>2024</v>
      </c>
      <c r="M3" s="179">
        <v>2025</v>
      </c>
      <c r="N3" s="98" t="s">
        <v>83</v>
      </c>
      <c r="O3" s="98" t="s">
        <v>80</v>
      </c>
    </row>
    <row r="4" spans="1:28" x14ac:dyDescent="0.25">
      <c r="A4" s="23" t="s">
        <v>39</v>
      </c>
      <c r="B4" s="24" t="s">
        <v>47</v>
      </c>
      <c r="C4" s="33">
        <v>64</v>
      </c>
      <c r="D4" s="33">
        <v>109</v>
      </c>
      <c r="E4" s="33">
        <v>98</v>
      </c>
      <c r="F4" s="33">
        <v>104</v>
      </c>
      <c r="G4" s="33">
        <v>120</v>
      </c>
      <c r="H4" s="33">
        <v>145</v>
      </c>
      <c r="I4" s="33">
        <v>74</v>
      </c>
      <c r="J4" s="33">
        <v>76</v>
      </c>
      <c r="K4" s="33">
        <v>83</v>
      </c>
      <c r="L4" s="33">
        <v>102</v>
      </c>
      <c r="M4" s="33">
        <v>94</v>
      </c>
      <c r="N4" s="100">
        <f>M4/C4-1</f>
        <v>0.46875</v>
      </c>
      <c r="O4" s="100">
        <f>M4/L4-1</f>
        <v>-7.8431372549019662E-2</v>
      </c>
      <c r="AA4" s="1"/>
      <c r="AB4" s="1"/>
    </row>
    <row r="5" spans="1:28" x14ac:dyDescent="0.25">
      <c r="A5" s="23" t="s">
        <v>39</v>
      </c>
      <c r="B5" s="24" t="s">
        <v>40</v>
      </c>
      <c r="C5" s="33">
        <v>223</v>
      </c>
      <c r="D5" s="33">
        <v>199</v>
      </c>
      <c r="E5" s="33">
        <v>269</v>
      </c>
      <c r="F5" s="33">
        <v>282</v>
      </c>
      <c r="G5" s="33">
        <v>336</v>
      </c>
      <c r="H5" s="33">
        <v>314</v>
      </c>
      <c r="I5" s="33">
        <v>268</v>
      </c>
      <c r="J5" s="33">
        <v>325</v>
      </c>
      <c r="K5" s="33">
        <v>307</v>
      </c>
      <c r="L5" s="33">
        <v>237</v>
      </c>
      <c r="M5" s="33">
        <v>213</v>
      </c>
      <c r="N5" s="97">
        <f>M5/C5-1</f>
        <v>-4.4843049327354279E-2</v>
      </c>
      <c r="O5" s="97">
        <f>M5/L5-1</f>
        <v>-0.10126582278481011</v>
      </c>
      <c r="AA5" s="1"/>
      <c r="AB5" s="1"/>
    </row>
    <row r="6" spans="1:28" x14ac:dyDescent="0.25">
      <c r="A6" s="23" t="s">
        <v>39</v>
      </c>
      <c r="B6" s="24" t="s">
        <v>41</v>
      </c>
      <c r="C6" s="33">
        <v>234</v>
      </c>
      <c r="D6" s="33">
        <v>311</v>
      </c>
      <c r="E6" s="33">
        <v>354</v>
      </c>
      <c r="F6" s="33">
        <v>366</v>
      </c>
      <c r="G6" s="33">
        <v>376</v>
      </c>
      <c r="H6" s="33">
        <v>308</v>
      </c>
      <c r="I6" s="33">
        <v>268</v>
      </c>
      <c r="J6" s="33">
        <v>274</v>
      </c>
      <c r="K6" s="33">
        <v>317</v>
      </c>
      <c r="L6" s="33">
        <v>294</v>
      </c>
      <c r="M6" s="33">
        <v>257</v>
      </c>
      <c r="N6" s="100">
        <f t="shared" ref="N6:N14" si="0">M6/C6-1</f>
        <v>9.8290598290598385E-2</v>
      </c>
      <c r="O6" s="100">
        <f t="shared" ref="O6:O14" si="1">M6/L6-1</f>
        <v>-0.12585034013605445</v>
      </c>
      <c r="AA6" s="1"/>
      <c r="AB6" s="1"/>
    </row>
    <row r="7" spans="1:28" x14ac:dyDescent="0.25">
      <c r="A7" s="23" t="s">
        <v>39</v>
      </c>
      <c r="B7" s="24" t="s">
        <v>42</v>
      </c>
      <c r="C7" s="33">
        <v>1011</v>
      </c>
      <c r="D7" s="33">
        <v>1230</v>
      </c>
      <c r="E7" s="33">
        <v>1341</v>
      </c>
      <c r="F7" s="33">
        <v>1387</v>
      </c>
      <c r="G7" s="33">
        <v>1244</v>
      </c>
      <c r="H7" s="33">
        <v>1098</v>
      </c>
      <c r="I7" s="33">
        <v>926</v>
      </c>
      <c r="J7" s="33">
        <v>902</v>
      </c>
      <c r="K7" s="33">
        <v>896</v>
      </c>
      <c r="L7" s="33">
        <v>875</v>
      </c>
      <c r="M7" s="33">
        <v>889</v>
      </c>
      <c r="N7" s="100">
        <f t="shared" si="0"/>
        <v>-0.12067260138476754</v>
      </c>
      <c r="O7" s="100">
        <f t="shared" si="1"/>
        <v>1.6000000000000014E-2</v>
      </c>
      <c r="AA7" s="1"/>
      <c r="AB7" s="1"/>
    </row>
    <row r="8" spans="1:28" x14ac:dyDescent="0.25">
      <c r="A8" s="23" t="s">
        <v>39</v>
      </c>
      <c r="B8" s="24" t="s">
        <v>43</v>
      </c>
      <c r="C8" s="33">
        <v>129</v>
      </c>
      <c r="D8" s="33">
        <v>152</v>
      </c>
      <c r="E8" s="33">
        <v>143</v>
      </c>
      <c r="F8" s="33">
        <v>152</v>
      </c>
      <c r="G8" s="33">
        <v>126</v>
      </c>
      <c r="H8" s="33">
        <v>130</v>
      </c>
      <c r="I8" s="33">
        <v>96</v>
      </c>
      <c r="J8" s="33">
        <v>95</v>
      </c>
      <c r="K8" s="33">
        <v>112</v>
      </c>
      <c r="L8" s="33">
        <v>112</v>
      </c>
      <c r="M8" s="33">
        <v>118</v>
      </c>
      <c r="N8" s="100">
        <f t="shared" si="0"/>
        <v>-8.5271317829457405E-2</v>
      </c>
      <c r="O8" s="100">
        <f t="shared" si="1"/>
        <v>5.3571428571428603E-2</v>
      </c>
      <c r="AA8" s="1"/>
      <c r="AB8" s="1"/>
    </row>
    <row r="9" spans="1:28" x14ac:dyDescent="0.25">
      <c r="A9" s="23" t="s">
        <v>39</v>
      </c>
      <c r="B9" s="24" t="s">
        <v>44</v>
      </c>
      <c r="C9" s="33">
        <v>311</v>
      </c>
      <c r="D9" s="33">
        <v>342</v>
      </c>
      <c r="E9" s="33">
        <v>320</v>
      </c>
      <c r="F9" s="33">
        <v>398</v>
      </c>
      <c r="G9" s="33">
        <v>497</v>
      </c>
      <c r="H9" s="33">
        <v>494</v>
      </c>
      <c r="I9" s="33">
        <v>316</v>
      </c>
      <c r="J9" s="33">
        <v>336</v>
      </c>
      <c r="K9" s="33">
        <v>431</v>
      </c>
      <c r="L9" s="33">
        <v>440</v>
      </c>
      <c r="M9" s="33">
        <v>402</v>
      </c>
      <c r="N9" s="100">
        <f t="shared" si="0"/>
        <v>0.292604501607717</v>
      </c>
      <c r="O9" s="100">
        <f t="shared" si="1"/>
        <v>-8.6363636363636309E-2</v>
      </c>
      <c r="AA9" s="1"/>
      <c r="AB9" s="1"/>
    </row>
    <row r="10" spans="1:28" x14ac:dyDescent="0.25">
      <c r="A10" s="23" t="s">
        <v>39</v>
      </c>
      <c r="B10" s="24" t="s">
        <v>45</v>
      </c>
      <c r="C10" s="33">
        <v>234</v>
      </c>
      <c r="D10" s="33">
        <v>301</v>
      </c>
      <c r="E10" s="33">
        <v>442</v>
      </c>
      <c r="F10" s="33">
        <v>453</v>
      </c>
      <c r="G10" s="33">
        <v>387</v>
      </c>
      <c r="H10" s="33">
        <v>421</v>
      </c>
      <c r="I10" s="33">
        <v>404</v>
      </c>
      <c r="J10" s="33">
        <v>331</v>
      </c>
      <c r="K10" s="33">
        <v>405</v>
      </c>
      <c r="L10" s="33">
        <v>414</v>
      </c>
      <c r="M10" s="33">
        <v>383</v>
      </c>
      <c r="N10" s="100">
        <f t="shared" si="0"/>
        <v>0.63675213675213671</v>
      </c>
      <c r="O10" s="100">
        <f t="shared" si="1"/>
        <v>-7.4879227053140096E-2</v>
      </c>
      <c r="AA10" s="1"/>
      <c r="AB10" s="1"/>
    </row>
    <row r="11" spans="1:28" x14ac:dyDescent="0.25">
      <c r="A11" s="23" t="s">
        <v>39</v>
      </c>
      <c r="B11" s="24" t="s">
        <v>46</v>
      </c>
      <c r="C11" s="33">
        <v>142</v>
      </c>
      <c r="D11" s="33">
        <v>174</v>
      </c>
      <c r="E11" s="33">
        <v>183</v>
      </c>
      <c r="F11" s="33">
        <v>202</v>
      </c>
      <c r="G11" s="33">
        <v>225</v>
      </c>
      <c r="H11" s="33">
        <v>278</v>
      </c>
      <c r="I11" s="33">
        <v>196</v>
      </c>
      <c r="J11" s="33">
        <v>207</v>
      </c>
      <c r="K11" s="33">
        <v>183</v>
      </c>
      <c r="L11" s="33">
        <v>228</v>
      </c>
      <c r="M11" s="33">
        <v>207</v>
      </c>
      <c r="N11" s="100">
        <f t="shared" si="0"/>
        <v>0.45774647887323949</v>
      </c>
      <c r="O11" s="100">
        <f t="shared" si="1"/>
        <v>-9.210526315789469E-2</v>
      </c>
      <c r="AA11" s="1"/>
      <c r="AB11" s="1"/>
    </row>
    <row r="12" spans="1:28" x14ac:dyDescent="0.25">
      <c r="A12" s="23" t="s">
        <v>39</v>
      </c>
      <c r="B12" s="24" t="s">
        <v>48</v>
      </c>
      <c r="C12" s="33">
        <v>298</v>
      </c>
      <c r="D12" s="33">
        <v>379</v>
      </c>
      <c r="E12" s="33">
        <v>466</v>
      </c>
      <c r="F12" s="33">
        <v>487</v>
      </c>
      <c r="G12" s="33">
        <v>509</v>
      </c>
      <c r="H12" s="33">
        <v>499</v>
      </c>
      <c r="I12" s="33">
        <v>425</v>
      </c>
      <c r="J12" s="33">
        <v>350</v>
      </c>
      <c r="K12" s="33">
        <v>304</v>
      </c>
      <c r="L12" s="33">
        <v>280</v>
      </c>
      <c r="M12" s="33">
        <v>426</v>
      </c>
      <c r="N12" s="100">
        <f t="shared" si="0"/>
        <v>0.42953020134228193</v>
      </c>
      <c r="O12" s="100">
        <f t="shared" si="1"/>
        <v>0.52142857142857135</v>
      </c>
      <c r="AA12" s="1"/>
      <c r="AB12" s="1"/>
    </row>
    <row r="13" spans="1:28" x14ac:dyDescent="0.25">
      <c r="A13" s="23" t="s">
        <v>39</v>
      </c>
      <c r="B13" s="24" t="s">
        <v>49</v>
      </c>
      <c r="C13" s="33">
        <v>216</v>
      </c>
      <c r="D13" s="33">
        <v>229</v>
      </c>
      <c r="E13" s="33">
        <v>283</v>
      </c>
      <c r="F13" s="33">
        <v>318</v>
      </c>
      <c r="G13" s="33">
        <v>281</v>
      </c>
      <c r="H13" s="33">
        <v>359</v>
      </c>
      <c r="I13" s="33">
        <v>265</v>
      </c>
      <c r="J13" s="33">
        <v>322</v>
      </c>
      <c r="K13" s="33">
        <v>309</v>
      </c>
      <c r="L13" s="33">
        <v>246</v>
      </c>
      <c r="M13" s="33">
        <v>280</v>
      </c>
      <c r="N13" s="100">
        <f t="shared" si="0"/>
        <v>0.29629629629629628</v>
      </c>
      <c r="O13" s="100">
        <f t="shared" si="1"/>
        <v>0.13821138211382111</v>
      </c>
      <c r="AA13" s="1"/>
      <c r="AB13" s="1"/>
    </row>
    <row r="14" spans="1:28" x14ac:dyDescent="0.25">
      <c r="A14" s="23" t="s">
        <v>39</v>
      </c>
      <c r="B14" s="24" t="s">
        <v>50</v>
      </c>
      <c r="C14" s="33">
        <v>2897</v>
      </c>
      <c r="D14" s="33">
        <v>3472</v>
      </c>
      <c r="E14" s="33">
        <v>3950</v>
      </c>
      <c r="F14" s="33">
        <v>4213</v>
      </c>
      <c r="G14" s="33">
        <v>4206</v>
      </c>
      <c r="H14" s="33">
        <v>4158</v>
      </c>
      <c r="I14" s="33">
        <v>3340</v>
      </c>
      <c r="J14" s="33">
        <v>3305</v>
      </c>
      <c r="K14" s="33">
        <v>3433</v>
      </c>
      <c r="L14" s="33">
        <v>3384</v>
      </c>
      <c r="M14" s="33">
        <v>3426</v>
      </c>
      <c r="N14" s="100">
        <f t="shared" si="0"/>
        <v>0.18260269244045557</v>
      </c>
      <c r="O14" s="100">
        <f t="shared" si="1"/>
        <v>1.2411347517730542E-2</v>
      </c>
      <c r="AA14" s="1"/>
      <c r="AB14" s="1"/>
    </row>
    <row r="15" spans="1:28" x14ac:dyDescent="0.25">
      <c r="A15" s="26" t="s">
        <v>51</v>
      </c>
      <c r="B15" s="27" t="s">
        <v>47</v>
      </c>
      <c r="C15" s="37">
        <f t="shared" ref="C15:M15" si="2">C4/SUM(C$5:C$13)</f>
        <v>2.28734810578985E-2</v>
      </c>
      <c r="D15" s="37">
        <f t="shared" si="2"/>
        <v>3.2861018993066024E-2</v>
      </c>
      <c r="E15" s="37">
        <f t="shared" si="2"/>
        <v>2.5782688766114181E-2</v>
      </c>
      <c r="F15" s="37">
        <f t="shared" si="2"/>
        <v>2.5710754017305316E-2</v>
      </c>
      <c r="G15" s="37">
        <f t="shared" si="2"/>
        <v>3.0143180105501131E-2</v>
      </c>
      <c r="H15" s="37">
        <f t="shared" si="2"/>
        <v>3.7169956421430402E-2</v>
      </c>
      <c r="I15" s="37">
        <f t="shared" si="2"/>
        <v>2.3388116308470291E-2</v>
      </c>
      <c r="J15" s="37">
        <f t="shared" si="2"/>
        <v>2.4188415022278802E-2</v>
      </c>
      <c r="K15" s="37">
        <f t="shared" si="2"/>
        <v>2.5428921568627451E-2</v>
      </c>
      <c r="L15" s="37">
        <f t="shared" si="2"/>
        <v>3.2629558541266791E-2</v>
      </c>
      <c r="M15" s="37">
        <f t="shared" si="2"/>
        <v>2.9606299212598424E-2</v>
      </c>
      <c r="N15" s="49">
        <f>(M15-C15)*100</f>
        <v>0.67328181546999244</v>
      </c>
      <c r="O15" s="49">
        <f>(M15-L15)*100</f>
        <v>-0.30232593286683673</v>
      </c>
    </row>
    <row r="16" spans="1:28" x14ac:dyDescent="0.25">
      <c r="A16" s="23" t="s">
        <v>51</v>
      </c>
      <c r="B16" s="24" t="s">
        <v>40</v>
      </c>
      <c r="C16" s="29">
        <f t="shared" ref="C16:M16" si="3">C5/SUM(C$5:C$13)</f>
        <v>7.969978556111508E-2</v>
      </c>
      <c r="D16" s="29">
        <f t="shared" si="3"/>
        <v>5.9993970455230632E-2</v>
      </c>
      <c r="E16" s="29">
        <f t="shared" si="3"/>
        <v>7.0770849776374642E-2</v>
      </c>
      <c r="F16" s="29">
        <f t="shared" si="3"/>
        <v>6.9715698393077868E-2</v>
      </c>
      <c r="G16" s="29">
        <f t="shared" si="3"/>
        <v>8.4400904295403159E-2</v>
      </c>
      <c r="H16" s="29">
        <f t="shared" si="3"/>
        <v>8.0492181491925149E-2</v>
      </c>
      <c r="I16" s="29">
        <f t="shared" si="3"/>
        <v>8.4702907711757272E-2</v>
      </c>
      <c r="J16" s="29">
        <f t="shared" si="3"/>
        <v>0.1034373010821133</v>
      </c>
      <c r="K16" s="29">
        <f t="shared" si="3"/>
        <v>9.4056372549019607E-2</v>
      </c>
      <c r="L16" s="29">
        <f t="shared" si="3"/>
        <v>7.5815738963531665E-2</v>
      </c>
      <c r="M16" s="29">
        <f t="shared" si="3"/>
        <v>6.7086614173228351E-2</v>
      </c>
      <c r="N16" s="138">
        <f>(M16-C16)*100</f>
        <v>-1.261317138788673</v>
      </c>
      <c r="O16" s="138">
        <f>(M16-L16)*100</f>
        <v>-0.87291247903033131</v>
      </c>
    </row>
    <row r="17" spans="1:15" x14ac:dyDescent="0.25">
      <c r="A17" s="23" t="s">
        <v>51</v>
      </c>
      <c r="B17" s="24" t="s">
        <v>41</v>
      </c>
      <c r="C17" s="137">
        <f t="shared" ref="C17:M17" si="4">C6/SUM(C$5:C$13)</f>
        <v>8.3631165117941386E-2</v>
      </c>
      <c r="D17" s="137">
        <f t="shared" si="4"/>
        <v>9.3759421163702145E-2</v>
      </c>
      <c r="E17" s="137">
        <f t="shared" si="4"/>
        <v>9.3133385951065503E-2</v>
      </c>
      <c r="F17" s="137">
        <f t="shared" si="4"/>
        <v>9.0482076637824468E-2</v>
      </c>
      <c r="G17" s="137">
        <f t="shared" si="4"/>
        <v>9.4448630997236882E-2</v>
      </c>
      <c r="H17" s="137">
        <f t="shared" si="4"/>
        <v>7.8954114329659056E-2</v>
      </c>
      <c r="I17" s="137">
        <f t="shared" si="4"/>
        <v>8.4702907711757272E-2</v>
      </c>
      <c r="J17" s="137">
        <f t="shared" si="4"/>
        <v>8.7205601527689372E-2</v>
      </c>
      <c r="K17" s="137">
        <f t="shared" si="4"/>
        <v>9.7120098039215688E-2</v>
      </c>
      <c r="L17" s="137">
        <f t="shared" si="4"/>
        <v>9.4049904030710174E-2</v>
      </c>
      <c r="M17" s="137">
        <f t="shared" si="4"/>
        <v>8.0944881889763773E-2</v>
      </c>
      <c r="N17" s="138">
        <f t="shared" ref="N17:N25" si="5">(M17-C17)*100</f>
        <v>-0.26862832281776133</v>
      </c>
      <c r="O17" s="138">
        <f t="shared" ref="O17:O25" si="6">(M17-L17)*100</f>
        <v>-1.3105022140946401</v>
      </c>
    </row>
    <row r="18" spans="1:15" x14ac:dyDescent="0.25">
      <c r="A18" s="23" t="s">
        <v>51</v>
      </c>
      <c r="B18" s="24" t="s">
        <v>42</v>
      </c>
      <c r="C18" s="137">
        <f t="shared" ref="C18:M18" si="7">C7/SUM(C$5:C$13)</f>
        <v>0.36132952108649036</v>
      </c>
      <c r="D18" s="137">
        <f t="shared" si="7"/>
        <v>0.37081700331624962</v>
      </c>
      <c r="E18" s="137">
        <f t="shared" si="7"/>
        <v>0.35280189423835834</v>
      </c>
      <c r="F18" s="137">
        <f t="shared" si="7"/>
        <v>0.34289245982694683</v>
      </c>
      <c r="G18" s="137">
        <f t="shared" si="7"/>
        <v>0.31248430042702841</v>
      </c>
      <c r="H18" s="137">
        <f t="shared" si="7"/>
        <v>0.28146629069469364</v>
      </c>
      <c r="I18" s="137">
        <f t="shared" si="7"/>
        <v>0.29266750948166875</v>
      </c>
      <c r="J18" s="137">
        <f t="shared" si="7"/>
        <v>0.28707829408020369</v>
      </c>
      <c r="K18" s="137">
        <f t="shared" si="7"/>
        <v>0.27450980392156865</v>
      </c>
      <c r="L18" s="137">
        <f t="shared" si="7"/>
        <v>0.27991042866282789</v>
      </c>
      <c r="M18" s="137">
        <f t="shared" si="7"/>
        <v>0.28000000000000003</v>
      </c>
      <c r="N18" s="138">
        <f t="shared" si="5"/>
        <v>-8.1329521086490324</v>
      </c>
      <c r="O18" s="138">
        <f t="shared" si="6"/>
        <v>8.9571337172134058E-3</v>
      </c>
    </row>
    <row r="19" spans="1:15" x14ac:dyDescent="0.25">
      <c r="A19" s="23" t="s">
        <v>51</v>
      </c>
      <c r="B19" s="24" t="s">
        <v>43</v>
      </c>
      <c r="C19" s="137">
        <f t="shared" ref="C19:M19" si="8">C8/SUM(C$5:C$13)</f>
        <v>4.6104360257326664E-2</v>
      </c>
      <c r="D19" s="137">
        <f t="shared" si="8"/>
        <v>4.5824540247211339E-2</v>
      </c>
      <c r="E19" s="137">
        <f t="shared" si="8"/>
        <v>3.7621678505656404E-2</v>
      </c>
      <c r="F19" s="137">
        <f t="shared" si="8"/>
        <v>3.7577255871446232E-2</v>
      </c>
      <c r="G19" s="137">
        <f t="shared" si="8"/>
        <v>3.1650339110776186E-2</v>
      </c>
      <c r="H19" s="137">
        <f t="shared" si="8"/>
        <v>3.3324788515765189E-2</v>
      </c>
      <c r="I19" s="137">
        <f t="shared" si="8"/>
        <v>3.0341340075853349E-2</v>
      </c>
      <c r="J19" s="137">
        <f t="shared" si="8"/>
        <v>3.0235518777848504E-2</v>
      </c>
      <c r="K19" s="137">
        <f t="shared" si="8"/>
        <v>3.4313725490196081E-2</v>
      </c>
      <c r="L19" s="137">
        <f t="shared" si="8"/>
        <v>3.5828534868841973E-2</v>
      </c>
      <c r="M19" s="137">
        <f t="shared" si="8"/>
        <v>3.716535433070866E-2</v>
      </c>
      <c r="N19" s="138">
        <f t="shared" si="5"/>
        <v>-0.89390059266180044</v>
      </c>
      <c r="O19" s="138">
        <f t="shared" si="6"/>
        <v>0.13368194618666868</v>
      </c>
    </row>
    <row r="20" spans="1:15" x14ac:dyDescent="0.25">
      <c r="A20" s="23" t="s">
        <v>51</v>
      </c>
      <c r="B20" s="24" t="s">
        <v>44</v>
      </c>
      <c r="C20" s="137">
        <f t="shared" ref="C20:M20" si="9">C9/SUM(C$5:C$13)</f>
        <v>0.11115082201572551</v>
      </c>
      <c r="D20" s="137">
        <f t="shared" si="9"/>
        <v>0.10310521555622551</v>
      </c>
      <c r="E20" s="137">
        <f t="shared" si="9"/>
        <v>8.4188371481189156E-2</v>
      </c>
      <c r="F20" s="137">
        <f t="shared" si="9"/>
        <v>9.8393077873918419E-2</v>
      </c>
      <c r="G20" s="137">
        <f t="shared" si="9"/>
        <v>0.12484300427028384</v>
      </c>
      <c r="H20" s="137">
        <f t="shared" si="9"/>
        <v>0.12663419635990772</v>
      </c>
      <c r="I20" s="137">
        <f t="shared" si="9"/>
        <v>9.9873577749683945E-2</v>
      </c>
      <c r="J20" s="137">
        <f t="shared" si="9"/>
        <v>0.10693825588796944</v>
      </c>
      <c r="K20" s="137">
        <f t="shared" si="9"/>
        <v>0.13204656862745098</v>
      </c>
      <c r="L20" s="137">
        <f t="shared" si="9"/>
        <v>0.14075495841330773</v>
      </c>
      <c r="M20" s="137">
        <f t="shared" si="9"/>
        <v>0.12661417322834645</v>
      </c>
      <c r="N20" s="138">
        <f t="shared" si="5"/>
        <v>1.5463351212620935</v>
      </c>
      <c r="O20" s="138">
        <f t="shared" si="6"/>
        <v>-1.4140785184961286</v>
      </c>
    </row>
    <row r="21" spans="1:15" x14ac:dyDescent="0.25">
      <c r="A21" s="23" t="s">
        <v>51</v>
      </c>
      <c r="B21" s="24" t="s">
        <v>45</v>
      </c>
      <c r="C21" s="137">
        <f t="shared" ref="C21:M21" si="10">C10/SUM(C$5:C$13)</f>
        <v>8.3631165117941386E-2</v>
      </c>
      <c r="D21" s="137">
        <f t="shared" si="10"/>
        <v>9.0744648779017181E-2</v>
      </c>
      <c r="E21" s="137">
        <f t="shared" si="10"/>
        <v>0.11628518810839253</v>
      </c>
      <c r="F21" s="137">
        <f t="shared" si="10"/>
        <v>0.11199011124845488</v>
      </c>
      <c r="G21" s="137">
        <f t="shared" si="10"/>
        <v>9.7211755840241151E-2</v>
      </c>
      <c r="H21" s="137">
        <f t="shared" si="10"/>
        <v>0.10792104588567034</v>
      </c>
      <c r="I21" s="137">
        <f t="shared" si="10"/>
        <v>0.12768647281921619</v>
      </c>
      <c r="J21" s="137">
        <f t="shared" si="10"/>
        <v>0.10534691279439848</v>
      </c>
      <c r="K21" s="137">
        <f t="shared" si="10"/>
        <v>0.12408088235294118</v>
      </c>
      <c r="L21" s="137">
        <f t="shared" si="10"/>
        <v>0.1324376199616123</v>
      </c>
      <c r="M21" s="137">
        <f t="shared" si="10"/>
        <v>0.12062992125984252</v>
      </c>
      <c r="N21" s="138">
        <f t="shared" si="5"/>
        <v>3.6998756141901139</v>
      </c>
      <c r="O21" s="138">
        <f t="shared" si="6"/>
        <v>-1.1807698701769773</v>
      </c>
    </row>
    <row r="22" spans="1:15" x14ac:dyDescent="0.25">
      <c r="A22" s="23" t="s">
        <v>51</v>
      </c>
      <c r="B22" s="24" t="s">
        <v>46</v>
      </c>
      <c r="C22" s="137">
        <f t="shared" ref="C22:M22" si="11">C11/SUM(C$5:C$13)</f>
        <v>5.0750536097212293E-2</v>
      </c>
      <c r="D22" s="137">
        <f t="shared" si="11"/>
        <v>5.2457039493518237E-2</v>
      </c>
      <c r="E22" s="137">
        <f t="shared" si="11"/>
        <v>4.8145224940805052E-2</v>
      </c>
      <c r="F22" s="137">
        <f t="shared" si="11"/>
        <v>4.9938195302843019E-2</v>
      </c>
      <c r="G22" s="137">
        <f t="shared" si="11"/>
        <v>5.6518462697814617E-2</v>
      </c>
      <c r="H22" s="137">
        <f t="shared" si="11"/>
        <v>7.126377851832863E-2</v>
      </c>
      <c r="I22" s="137">
        <f t="shared" si="11"/>
        <v>6.1946902654867256E-2</v>
      </c>
      <c r="J22" s="137">
        <f t="shared" si="11"/>
        <v>6.5881604073838321E-2</v>
      </c>
      <c r="K22" s="137">
        <f t="shared" si="11"/>
        <v>5.6066176470588237E-2</v>
      </c>
      <c r="L22" s="137">
        <f t="shared" si="11"/>
        <v>7.293666026871401E-2</v>
      </c>
      <c r="M22" s="137">
        <f t="shared" si="11"/>
        <v>6.5196850393700781E-2</v>
      </c>
      <c r="N22" s="138">
        <f t="shared" si="5"/>
        <v>1.4446314296488487</v>
      </c>
      <c r="O22" s="138">
        <f t="shared" si="6"/>
        <v>-0.77398098750132283</v>
      </c>
    </row>
    <row r="23" spans="1:15" x14ac:dyDescent="0.25">
      <c r="A23" s="23" t="s">
        <v>51</v>
      </c>
      <c r="B23" s="24" t="s">
        <v>48</v>
      </c>
      <c r="C23" s="137">
        <f t="shared" ref="C23:M23" si="12">C12/SUM(C$5:C$13)</f>
        <v>0.10650464617583988</v>
      </c>
      <c r="D23" s="137">
        <f t="shared" si="12"/>
        <v>0.11425987337955984</v>
      </c>
      <c r="E23" s="137">
        <f t="shared" si="12"/>
        <v>0.12259931596948172</v>
      </c>
      <c r="F23" s="137">
        <f t="shared" si="12"/>
        <v>0.12039555006180469</v>
      </c>
      <c r="G23" s="137">
        <f t="shared" si="12"/>
        <v>0.12785732228083396</v>
      </c>
      <c r="H23" s="137">
        <f t="shared" si="12"/>
        <v>0.12791591899512944</v>
      </c>
      <c r="I23" s="137">
        <f t="shared" si="12"/>
        <v>0.13432364096080909</v>
      </c>
      <c r="J23" s="137">
        <f t="shared" si="12"/>
        <v>0.11139401654996817</v>
      </c>
      <c r="K23" s="137">
        <f t="shared" si="12"/>
        <v>9.3137254901960786E-2</v>
      </c>
      <c r="L23" s="137">
        <f t="shared" si="12"/>
        <v>8.9571337172104928E-2</v>
      </c>
      <c r="M23" s="137">
        <f t="shared" si="12"/>
        <v>0.1341732283464567</v>
      </c>
      <c r="N23" s="138">
        <f t="shared" si="5"/>
        <v>2.7668582170616824</v>
      </c>
      <c r="O23" s="138">
        <f t="shared" si="6"/>
        <v>4.4601891174351778</v>
      </c>
    </row>
    <row r="24" spans="1:15" x14ac:dyDescent="0.25">
      <c r="A24" s="23" t="s">
        <v>51</v>
      </c>
      <c r="B24" s="24" t="s">
        <v>49</v>
      </c>
      <c r="C24" s="137">
        <f t="shared" ref="C24:M24" si="13">C13/SUM(C$5:C$13)</f>
        <v>7.7197998570407433E-2</v>
      </c>
      <c r="D24" s="137">
        <f t="shared" si="13"/>
        <v>6.9038287609285501E-2</v>
      </c>
      <c r="E24" s="137">
        <f t="shared" si="13"/>
        <v>7.4454091028676658E-2</v>
      </c>
      <c r="F24" s="137">
        <f t="shared" si="13"/>
        <v>7.8615574783683556E-2</v>
      </c>
      <c r="G24" s="137">
        <f t="shared" si="13"/>
        <v>7.0585280080381813E-2</v>
      </c>
      <c r="H24" s="137">
        <f t="shared" si="13"/>
        <v>9.2027685208920795E-2</v>
      </c>
      <c r="I24" s="137">
        <f t="shared" si="13"/>
        <v>8.3754740834386845E-2</v>
      </c>
      <c r="J24" s="137">
        <f t="shared" si="13"/>
        <v>0.10248249522597072</v>
      </c>
      <c r="K24" s="137">
        <f t="shared" si="13"/>
        <v>9.466911764705882E-2</v>
      </c>
      <c r="L24" s="137">
        <f t="shared" si="13"/>
        <v>7.8694817658349334E-2</v>
      </c>
      <c r="M24" s="137">
        <f t="shared" si="13"/>
        <v>8.8188976377952755E-2</v>
      </c>
      <c r="N24" s="138">
        <f t="shared" si="5"/>
        <v>1.0990977807545321</v>
      </c>
      <c r="O24" s="138">
        <f t="shared" si="6"/>
        <v>0.94941587196034205</v>
      </c>
    </row>
    <row r="25" spans="1:15" x14ac:dyDescent="0.25">
      <c r="A25" s="30" t="s">
        <v>51</v>
      </c>
      <c r="B25" s="31" t="s">
        <v>50</v>
      </c>
      <c r="C25" s="38">
        <f t="shared" ref="C25" si="14">C14/C$14</f>
        <v>1</v>
      </c>
      <c r="D25" s="38">
        <f t="shared" ref="D25:M25" si="15">D14/D$14</f>
        <v>1</v>
      </c>
      <c r="E25" s="38">
        <f t="shared" si="15"/>
        <v>1</v>
      </c>
      <c r="F25" s="38">
        <f t="shared" si="15"/>
        <v>1</v>
      </c>
      <c r="G25" s="38">
        <f t="shared" si="15"/>
        <v>1</v>
      </c>
      <c r="H25" s="38">
        <f t="shared" si="15"/>
        <v>1</v>
      </c>
      <c r="I25" s="38">
        <f t="shared" si="15"/>
        <v>1</v>
      </c>
      <c r="J25" s="38">
        <f t="shared" si="15"/>
        <v>1</v>
      </c>
      <c r="K25" s="38">
        <f t="shared" si="15"/>
        <v>1</v>
      </c>
      <c r="L25" s="38">
        <f t="shared" si="15"/>
        <v>1</v>
      </c>
      <c r="M25" s="38">
        <f t="shared" si="15"/>
        <v>1</v>
      </c>
      <c r="N25" s="50">
        <f t="shared" si="5"/>
        <v>0</v>
      </c>
      <c r="O25" s="50">
        <f t="shared" si="6"/>
        <v>0</v>
      </c>
    </row>
    <row r="26" spans="1:15" x14ac:dyDescent="0.25">
      <c r="A26" s="26" t="s">
        <v>52</v>
      </c>
      <c r="B26" s="27" t="s">
        <v>47</v>
      </c>
      <c r="C26" s="49">
        <v>2.23316317095213</v>
      </c>
      <c r="D26" s="49">
        <v>3.8033560255278469</v>
      </c>
      <c r="E26" s="49">
        <v>3.4195311055204494</v>
      </c>
      <c r="F26" s="49">
        <v>3.6288901527972115</v>
      </c>
      <c r="G26" s="49">
        <v>4.1871809455352444</v>
      </c>
      <c r="H26" s="49">
        <v>5.0595103091884193</v>
      </c>
      <c r="I26" s="49">
        <v>2.5820949164134004</v>
      </c>
      <c r="J26" s="49">
        <v>2.6518812655056547</v>
      </c>
      <c r="K26" s="49">
        <v>2.8961334873285436</v>
      </c>
      <c r="L26" s="49">
        <v>3.5591038037049572</v>
      </c>
      <c r="M26" s="49">
        <v>3.2799584073359411</v>
      </c>
      <c r="N26" s="39">
        <f>L26/C26-1</f>
        <v>0.59375</v>
      </c>
      <c r="O26" s="39">
        <f>L26/K26-1</f>
        <v>0.22891566265060237</v>
      </c>
    </row>
    <row r="27" spans="1:15" x14ac:dyDescent="0.25">
      <c r="A27" s="23" t="s">
        <v>52</v>
      </c>
      <c r="B27" s="24" t="s">
        <v>40</v>
      </c>
      <c r="C27" s="138">
        <v>4.9090829040637525</v>
      </c>
      <c r="D27" s="138">
        <v>4.3807511116981459</v>
      </c>
      <c r="E27" s="138">
        <v>5.9217188394311622</v>
      </c>
      <c r="F27" s="138">
        <v>6.2078985602958658</v>
      </c>
      <c r="G27" s="138">
        <v>7.3966450931184777</v>
      </c>
      <c r="H27" s="138">
        <v>6.9123409501166737</v>
      </c>
      <c r="I27" s="138">
        <v>5.8997050147492622</v>
      </c>
      <c r="J27" s="138">
        <v>7.1544930216175757</v>
      </c>
      <c r="K27" s="138">
        <v>6.7582441773433715</v>
      </c>
      <c r="L27" s="138">
        <v>5.2172764496103561</v>
      </c>
      <c r="M27" s="138">
        <v>4.6889446572447495</v>
      </c>
      <c r="N27" s="40">
        <f>M27/C27-1</f>
        <v>-4.484304932735439E-2</v>
      </c>
      <c r="O27" s="40">
        <f>M27/L27-1</f>
        <v>-0.10126582278481033</v>
      </c>
    </row>
    <row r="28" spans="1:15" x14ac:dyDescent="0.25">
      <c r="A28" s="23" t="s">
        <v>52</v>
      </c>
      <c r="B28" s="24" t="s">
        <v>41</v>
      </c>
      <c r="C28" s="138">
        <v>3.8955590626685579</v>
      </c>
      <c r="D28" s="138">
        <v>5.1774310619227411</v>
      </c>
      <c r="E28" s="138">
        <v>5.8932816589088439</v>
      </c>
      <c r="F28" s="138">
        <v>6.0930539185328723</v>
      </c>
      <c r="G28" s="138">
        <v>6.2595308015528968</v>
      </c>
      <c r="H28" s="138">
        <v>5.1274879970167344</v>
      </c>
      <c r="I28" s="138">
        <v>4.4615804649366391</v>
      </c>
      <c r="J28" s="138">
        <v>4.5614665947486532</v>
      </c>
      <c r="K28" s="138">
        <v>5.2773171917347561</v>
      </c>
      <c r="L28" s="138">
        <v>4.8944203607887014</v>
      </c>
      <c r="M28" s="138">
        <v>4.2784558936146126</v>
      </c>
      <c r="N28" s="40">
        <f t="shared" ref="N28:N36" si="16">L28/C28-1</f>
        <v>0.25641025641025661</v>
      </c>
      <c r="O28" s="40">
        <f t="shared" ref="O28:O36" si="17">L28/K28-1</f>
        <v>-7.2555205047318605E-2</v>
      </c>
    </row>
    <row r="29" spans="1:15" x14ac:dyDescent="0.25">
      <c r="A29" s="23" t="s">
        <v>52</v>
      </c>
      <c r="B29" s="24" t="s">
        <v>42</v>
      </c>
      <c r="C29" s="138">
        <v>12.069725046649308</v>
      </c>
      <c r="D29" s="138">
        <v>14.684235219959099</v>
      </c>
      <c r="E29" s="138">
        <v>16.009397910540773</v>
      </c>
      <c r="F29" s="138">
        <v>16.558564430962008</v>
      </c>
      <c r="G29" s="138">
        <v>14.851372856609041</v>
      </c>
      <c r="H29" s="138">
        <v>13.108366074402513</v>
      </c>
      <c r="I29" s="138">
        <v>11.054960824131809</v>
      </c>
      <c r="J29" s="138">
        <v>10.768439161303339</v>
      </c>
      <c r="K29" s="138">
        <v>10.696808745596222</v>
      </c>
      <c r="L29" s="138">
        <v>10.446102290621312</v>
      </c>
      <c r="M29" s="138">
        <v>10.613239927271252</v>
      </c>
      <c r="N29" s="40">
        <f t="shared" si="16"/>
        <v>-0.13452027695351132</v>
      </c>
      <c r="O29" s="40">
        <f t="shared" si="17"/>
        <v>-2.3437499999999889E-2</v>
      </c>
    </row>
    <row r="30" spans="1:15" x14ac:dyDescent="0.25">
      <c r="A30" s="23" t="s">
        <v>52</v>
      </c>
      <c r="B30" s="24" t="s">
        <v>43</v>
      </c>
      <c r="C30" s="138">
        <v>5.3638699698126384</v>
      </c>
      <c r="D30" s="138">
        <v>6.3202188791590785</v>
      </c>
      <c r="E30" s="138">
        <v>5.9459953928930798</v>
      </c>
      <c r="F30" s="138">
        <v>6.3202188791590785</v>
      </c>
      <c r="G30" s="138">
        <v>5.2391288077239722</v>
      </c>
      <c r="H30" s="138">
        <v>5.4054503571755275</v>
      </c>
      <c r="I30" s="138">
        <v>3.9917171868373127</v>
      </c>
      <c r="J30" s="138">
        <v>3.9501367994744236</v>
      </c>
      <c r="K30" s="138">
        <v>4.6570033846435317</v>
      </c>
      <c r="L30" s="138">
        <v>4.6570033846435317</v>
      </c>
      <c r="M30" s="138">
        <v>4.9064857088208642</v>
      </c>
      <c r="N30" s="40">
        <f t="shared" si="16"/>
        <v>-0.13178294573643401</v>
      </c>
      <c r="O30" s="40">
        <f t="shared" si="17"/>
        <v>0</v>
      </c>
    </row>
    <row r="31" spans="1:15" x14ac:dyDescent="0.25">
      <c r="A31" s="23" t="s">
        <v>52</v>
      </c>
      <c r="B31" s="24" t="s">
        <v>44</v>
      </c>
      <c r="C31" s="138">
        <v>4.3773285346927917</v>
      </c>
      <c r="D31" s="138">
        <v>4.8136538870255139</v>
      </c>
      <c r="E31" s="138">
        <v>4.5040036369829366</v>
      </c>
      <c r="F31" s="138">
        <v>5.6018545234975274</v>
      </c>
      <c r="G31" s="138">
        <v>6.9952806486891239</v>
      </c>
      <c r="H31" s="138">
        <v>6.953055614592409</v>
      </c>
      <c r="I31" s="138">
        <v>4.44770359152065</v>
      </c>
      <c r="J31" s="138">
        <v>4.729203818832084</v>
      </c>
      <c r="K31" s="138">
        <v>6.0663298985613929</v>
      </c>
      <c r="L31" s="138">
        <v>6.1930050008515378</v>
      </c>
      <c r="M31" s="138">
        <v>5.6581545689598141</v>
      </c>
      <c r="N31" s="40">
        <f t="shared" si="16"/>
        <v>0.41479099678456577</v>
      </c>
      <c r="O31" s="40">
        <f t="shared" si="17"/>
        <v>2.088167053364276E-2</v>
      </c>
    </row>
    <row r="32" spans="1:15" x14ac:dyDescent="0.25">
      <c r="A32" s="23" t="s">
        <v>52</v>
      </c>
      <c r="B32" s="24" t="s">
        <v>45</v>
      </c>
      <c r="C32" s="138">
        <v>2.6277047672628409</v>
      </c>
      <c r="D32" s="138">
        <v>3.3800817732739965</v>
      </c>
      <c r="E32" s="138">
        <v>4.9634423381631443</v>
      </c>
      <c r="F32" s="138">
        <v>5.0869669212396023</v>
      </c>
      <c r="G32" s="138">
        <v>4.3458194227808526</v>
      </c>
      <c r="H32" s="138">
        <v>4.727622679562633</v>
      </c>
      <c r="I32" s="138">
        <v>4.5367210511717433</v>
      </c>
      <c r="J32" s="138">
        <v>3.7169669998461559</v>
      </c>
      <c r="K32" s="138">
        <v>4.5479505587241489</v>
      </c>
      <c r="L32" s="138">
        <v>4.6490161266957957</v>
      </c>
      <c r="M32" s="138">
        <v>4.3009013925712312</v>
      </c>
      <c r="N32" s="40">
        <f t="shared" si="16"/>
        <v>0.76923076923076938</v>
      </c>
      <c r="O32" s="40">
        <f t="shared" si="17"/>
        <v>2.2222222222221921E-2</v>
      </c>
    </row>
    <row r="33" spans="1:15" x14ac:dyDescent="0.25">
      <c r="A33" s="23" t="s">
        <v>52</v>
      </c>
      <c r="B33" s="24" t="s">
        <v>46</v>
      </c>
      <c r="C33" s="138">
        <v>2.8274067304226973</v>
      </c>
      <c r="D33" s="138">
        <v>3.4645688105179531</v>
      </c>
      <c r="E33" s="138">
        <v>3.6437706455447438</v>
      </c>
      <c r="F33" s="138">
        <v>4.0220856306013015</v>
      </c>
      <c r="G33" s="138">
        <v>4.4800458756697665</v>
      </c>
      <c r="H33" s="138">
        <v>5.535345570827535</v>
      </c>
      <c r="I33" s="138">
        <v>3.9026177405834415</v>
      </c>
      <c r="J33" s="138">
        <v>4.1216422056161859</v>
      </c>
      <c r="K33" s="138">
        <v>3.6437706455447438</v>
      </c>
      <c r="L33" s="138">
        <v>4.5397798206786977</v>
      </c>
      <c r="M33" s="138">
        <v>4.1216422056161859</v>
      </c>
      <c r="N33" s="40">
        <f t="shared" si="16"/>
        <v>0.60563380281690171</v>
      </c>
      <c r="O33" s="40">
        <f t="shared" si="17"/>
        <v>0.24590163934426235</v>
      </c>
    </row>
    <row r="34" spans="1:15" x14ac:dyDescent="0.25">
      <c r="A34" s="23" t="s">
        <v>52</v>
      </c>
      <c r="B34" s="24" t="s">
        <v>48</v>
      </c>
      <c r="C34" s="138">
        <v>5.0545226953157467</v>
      </c>
      <c r="D34" s="138">
        <v>6.4284030252505628</v>
      </c>
      <c r="E34" s="138">
        <v>7.9040522685138859</v>
      </c>
      <c r="F34" s="138">
        <v>8.2602434651636525</v>
      </c>
      <c r="G34" s="138">
        <v>8.6333961473681704</v>
      </c>
      <c r="H34" s="138">
        <v>8.4637812918206627</v>
      </c>
      <c r="I34" s="138">
        <v>7.2086313607691013</v>
      </c>
      <c r="J34" s="138">
        <v>5.9365199441627894</v>
      </c>
      <c r="K34" s="138">
        <v>5.1562916086442518</v>
      </c>
      <c r="L34" s="138">
        <v>4.7492159553302322</v>
      </c>
      <c r="M34" s="138">
        <v>7.2255928463238526</v>
      </c>
      <c r="N34" s="40">
        <f t="shared" si="16"/>
        <v>-6.0402684563758302E-2</v>
      </c>
      <c r="O34" s="40">
        <f t="shared" si="17"/>
        <v>-7.8947368421052544E-2</v>
      </c>
    </row>
    <row r="35" spans="1:15" x14ac:dyDescent="0.25">
      <c r="A35" s="23" t="s">
        <v>52</v>
      </c>
      <c r="B35" s="24" t="s">
        <v>49</v>
      </c>
      <c r="C35" s="138">
        <v>4.1300980898296338</v>
      </c>
      <c r="D35" s="138">
        <v>4.3786688081990093</v>
      </c>
      <c r="E35" s="138">
        <v>5.4111933306564177</v>
      </c>
      <c r="F35" s="138">
        <v>6.0804221878047384</v>
      </c>
      <c r="G35" s="138">
        <v>5.3729516816765139</v>
      </c>
      <c r="H35" s="138">
        <v>6.8643759918927696</v>
      </c>
      <c r="I35" s="138">
        <v>5.0670184898372819</v>
      </c>
      <c r="J35" s="138">
        <v>6.1569054857645469</v>
      </c>
      <c r="K35" s="138">
        <v>5.9083347673951705</v>
      </c>
      <c r="L35" s="138">
        <v>4.7037228245281941</v>
      </c>
      <c r="M35" s="138">
        <v>5.353830857186562</v>
      </c>
      <c r="N35" s="40">
        <f t="shared" si="16"/>
        <v>0.13888888888888884</v>
      </c>
      <c r="O35" s="40">
        <f t="shared" si="17"/>
        <v>-0.20388349514563109</v>
      </c>
    </row>
    <row r="36" spans="1:15" x14ac:dyDescent="0.25">
      <c r="A36" s="30" t="s">
        <v>52</v>
      </c>
      <c r="B36" s="31" t="s">
        <v>50</v>
      </c>
      <c r="C36" s="50">
        <v>5.1406792936561141</v>
      </c>
      <c r="D36" s="50">
        <v>6.1610074240849251</v>
      </c>
      <c r="E36" s="50">
        <v>7.0092106351196586</v>
      </c>
      <c r="F36" s="50">
        <v>7.4758998495592719</v>
      </c>
      <c r="G36" s="50">
        <v>7.4634784636236162</v>
      </c>
      <c r="H36" s="50">
        <v>7.3783032457791249</v>
      </c>
      <c r="I36" s="50">
        <v>5.9267755750125719</v>
      </c>
      <c r="J36" s="50">
        <v>5.8646686453342962</v>
      </c>
      <c r="K36" s="50">
        <v>6.0918025595862755</v>
      </c>
      <c r="L36" s="50">
        <v>6.0048528580366902</v>
      </c>
      <c r="M36" s="50">
        <v>6.0793811736506207</v>
      </c>
      <c r="N36" s="41">
        <f t="shared" si="16"/>
        <v>0.16810493614083555</v>
      </c>
      <c r="O36" s="41">
        <f t="shared" si="17"/>
        <v>-1.4273230410719373E-2</v>
      </c>
    </row>
  </sheetData>
  <phoneticPr fontId="1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DBDC-FC7D-411B-A9F1-4237DFDA1E4E}">
  <dimension ref="A1:AA36"/>
  <sheetViews>
    <sheetView workbookViewId="0"/>
  </sheetViews>
  <sheetFormatPr defaultColWidth="8.85546875" defaultRowHeight="15" x14ac:dyDescent="0.25"/>
  <cols>
    <col min="1" max="1" width="26.42578125" customWidth="1"/>
    <col min="2" max="2" width="27.42578125" customWidth="1"/>
    <col min="13" max="13" width="9.140625"/>
    <col min="14" max="15" width="9.85546875" customWidth="1"/>
  </cols>
  <sheetData>
    <row r="1" spans="1:27" ht="15.75" x14ac:dyDescent="0.25">
      <c r="A1" s="2" t="s">
        <v>119</v>
      </c>
    </row>
    <row r="2" spans="1:27" ht="15.75" x14ac:dyDescent="0.25">
      <c r="A2" s="3" t="s">
        <v>31</v>
      </c>
    </row>
    <row r="3" spans="1:27" ht="63.75" x14ac:dyDescent="0.25">
      <c r="A3" s="132" t="s">
        <v>32</v>
      </c>
      <c r="B3" s="150" t="s">
        <v>115</v>
      </c>
      <c r="C3" s="151">
        <v>2015</v>
      </c>
      <c r="D3" s="151">
        <v>2016</v>
      </c>
      <c r="E3" s="151">
        <v>2017</v>
      </c>
      <c r="F3" s="151">
        <v>2018</v>
      </c>
      <c r="G3" s="151">
        <v>2019</v>
      </c>
      <c r="H3" s="151">
        <v>2020</v>
      </c>
      <c r="I3" s="151">
        <v>2021</v>
      </c>
      <c r="J3" s="151">
        <v>2022</v>
      </c>
      <c r="K3" s="151">
        <v>2023</v>
      </c>
      <c r="L3" s="151">
        <v>2024</v>
      </c>
      <c r="M3" s="151">
        <v>2025</v>
      </c>
      <c r="N3" s="152" t="s">
        <v>87</v>
      </c>
      <c r="O3" s="152" t="s">
        <v>84</v>
      </c>
    </row>
    <row r="4" spans="1:27" x14ac:dyDescent="0.25">
      <c r="A4" s="26" t="s">
        <v>39</v>
      </c>
      <c r="B4" s="27" t="s">
        <v>47</v>
      </c>
      <c r="C4" s="153">
        <v>1928</v>
      </c>
      <c r="D4" s="153">
        <v>1655</v>
      </c>
      <c r="E4" s="153">
        <v>1454</v>
      </c>
      <c r="F4" s="153">
        <v>1266</v>
      </c>
      <c r="G4" s="153">
        <v>1154</v>
      </c>
      <c r="H4" s="153">
        <v>1080</v>
      </c>
      <c r="I4" s="153">
        <v>876</v>
      </c>
      <c r="J4" s="153">
        <v>667</v>
      </c>
      <c r="K4" s="153">
        <v>667</v>
      </c>
      <c r="L4" s="153">
        <v>778</v>
      </c>
      <c r="M4" s="153">
        <v>628</v>
      </c>
      <c r="N4" s="39">
        <f>M4/C4-1</f>
        <v>-0.67427385892116187</v>
      </c>
      <c r="O4" s="39">
        <f>M4/L4-1</f>
        <v>-0.19280205655526994</v>
      </c>
      <c r="Z4" s="1"/>
      <c r="AA4" s="1"/>
    </row>
    <row r="5" spans="1:27" x14ac:dyDescent="0.25">
      <c r="A5" s="23" t="s">
        <v>39</v>
      </c>
      <c r="B5" s="24" t="s">
        <v>40</v>
      </c>
      <c r="C5" s="33">
        <v>3001</v>
      </c>
      <c r="D5" s="33">
        <v>2352</v>
      </c>
      <c r="E5" s="33">
        <v>1888</v>
      </c>
      <c r="F5" s="33">
        <v>2164</v>
      </c>
      <c r="G5" s="33">
        <v>1924</v>
      </c>
      <c r="H5" s="33">
        <v>1677</v>
      </c>
      <c r="I5" s="33">
        <v>1246</v>
      </c>
      <c r="J5" s="33">
        <v>1314</v>
      </c>
      <c r="K5" s="33">
        <v>1181</v>
      </c>
      <c r="L5" s="33">
        <v>1053</v>
      </c>
      <c r="M5" s="33">
        <v>890</v>
      </c>
      <c r="N5" s="97">
        <f>M5/C5-1</f>
        <v>-0.70343218927024331</v>
      </c>
      <c r="O5" s="97">
        <f>M5/L5-1</f>
        <v>-0.15479582146248816</v>
      </c>
      <c r="Z5" s="1"/>
      <c r="AA5" s="1"/>
    </row>
    <row r="6" spans="1:27" x14ac:dyDescent="0.25">
      <c r="A6" s="23" t="s">
        <v>39</v>
      </c>
      <c r="B6" s="24" t="s">
        <v>41</v>
      </c>
      <c r="C6" s="33">
        <v>3805</v>
      </c>
      <c r="D6" s="33">
        <v>2840</v>
      </c>
      <c r="E6" s="33">
        <v>2716</v>
      </c>
      <c r="F6" s="33">
        <v>2681</v>
      </c>
      <c r="G6" s="33">
        <v>2056</v>
      </c>
      <c r="H6" s="33">
        <v>2001</v>
      </c>
      <c r="I6" s="33">
        <v>1724</v>
      </c>
      <c r="J6" s="33">
        <v>1440</v>
      </c>
      <c r="K6" s="33">
        <v>1418</v>
      </c>
      <c r="L6" s="33">
        <v>1467</v>
      </c>
      <c r="M6" s="33">
        <v>1233</v>
      </c>
      <c r="N6" s="40">
        <f t="shared" ref="N6:N14" si="0">M6/C6-1</f>
        <v>-0.67595269382391587</v>
      </c>
      <c r="O6" s="40">
        <f t="shared" ref="O6:O14" si="1">M6/L6-1</f>
        <v>-0.1595092024539877</v>
      </c>
      <c r="Z6" s="1"/>
      <c r="AA6" s="1"/>
    </row>
    <row r="7" spans="1:27" x14ac:dyDescent="0.25">
      <c r="A7" s="23" t="s">
        <v>39</v>
      </c>
      <c r="B7" s="24" t="s">
        <v>42</v>
      </c>
      <c r="C7" s="33">
        <v>5892</v>
      </c>
      <c r="D7" s="33">
        <v>5711</v>
      </c>
      <c r="E7" s="33">
        <v>5359</v>
      </c>
      <c r="F7" s="33">
        <v>5396</v>
      </c>
      <c r="G7" s="33">
        <v>4227</v>
      </c>
      <c r="H7" s="33">
        <v>3902</v>
      </c>
      <c r="I7" s="33">
        <v>3139</v>
      </c>
      <c r="J7" s="33">
        <v>2711</v>
      </c>
      <c r="K7" s="33">
        <v>2340</v>
      </c>
      <c r="L7" s="33">
        <v>2142</v>
      </c>
      <c r="M7" s="33">
        <v>2423</v>
      </c>
      <c r="N7" s="40">
        <f t="shared" si="0"/>
        <v>-0.58876442634080106</v>
      </c>
      <c r="O7" s="40">
        <f t="shared" si="1"/>
        <v>0.13118580765639587</v>
      </c>
      <c r="Z7" s="1"/>
      <c r="AA7" s="1"/>
    </row>
    <row r="8" spans="1:27" x14ac:dyDescent="0.25">
      <c r="A8" s="23" t="s">
        <v>39</v>
      </c>
      <c r="B8" s="24" t="s">
        <v>43</v>
      </c>
      <c r="C8" s="33">
        <v>2367</v>
      </c>
      <c r="D8" s="33">
        <v>1969</v>
      </c>
      <c r="E8" s="33">
        <v>1783</v>
      </c>
      <c r="F8" s="33">
        <v>1762</v>
      </c>
      <c r="G8" s="33">
        <v>1598</v>
      </c>
      <c r="H8" s="33">
        <v>1263</v>
      </c>
      <c r="I8" s="33">
        <v>730</v>
      </c>
      <c r="J8" s="33">
        <v>639</v>
      </c>
      <c r="K8" s="33">
        <v>601</v>
      </c>
      <c r="L8" s="33">
        <v>649</v>
      </c>
      <c r="M8" s="33">
        <v>710</v>
      </c>
      <c r="N8" s="40">
        <f t="shared" si="0"/>
        <v>-0.70004224757076461</v>
      </c>
      <c r="O8" s="40">
        <f t="shared" si="1"/>
        <v>9.3990755007704152E-2</v>
      </c>
      <c r="Z8" s="1"/>
      <c r="AA8" s="1"/>
    </row>
    <row r="9" spans="1:27" x14ac:dyDescent="0.25">
      <c r="A9" s="23" t="s">
        <v>39</v>
      </c>
      <c r="B9" s="24" t="s">
        <v>44</v>
      </c>
      <c r="C9" s="33">
        <v>4912</v>
      </c>
      <c r="D9" s="33">
        <v>4206</v>
      </c>
      <c r="E9" s="33">
        <v>3874</v>
      </c>
      <c r="F9" s="33">
        <v>3297</v>
      </c>
      <c r="G9" s="33">
        <v>2937</v>
      </c>
      <c r="H9" s="33">
        <v>2375</v>
      </c>
      <c r="I9" s="33">
        <v>1735</v>
      </c>
      <c r="J9" s="33">
        <v>1599</v>
      </c>
      <c r="K9" s="33">
        <v>1692</v>
      </c>
      <c r="L9" s="33">
        <v>1863</v>
      </c>
      <c r="M9" s="33">
        <v>1772</v>
      </c>
      <c r="N9" s="40">
        <f t="shared" si="0"/>
        <v>-0.63925081433224751</v>
      </c>
      <c r="O9" s="40">
        <f t="shared" si="1"/>
        <v>-4.8845947396672029E-2</v>
      </c>
      <c r="Z9" s="1"/>
      <c r="AA9" s="1"/>
    </row>
    <row r="10" spans="1:27" x14ac:dyDescent="0.25">
      <c r="A10" s="23" t="s">
        <v>39</v>
      </c>
      <c r="B10" s="24" t="s">
        <v>45</v>
      </c>
      <c r="C10" s="33">
        <v>5052</v>
      </c>
      <c r="D10" s="33">
        <v>4147</v>
      </c>
      <c r="E10" s="33">
        <v>2990</v>
      </c>
      <c r="F10" s="33">
        <v>3323</v>
      </c>
      <c r="G10" s="33">
        <v>2582</v>
      </c>
      <c r="H10" s="33">
        <v>2669</v>
      </c>
      <c r="I10" s="33">
        <v>2426</v>
      </c>
      <c r="J10" s="33">
        <v>1956</v>
      </c>
      <c r="K10" s="33">
        <v>2081</v>
      </c>
      <c r="L10" s="33">
        <v>1998</v>
      </c>
      <c r="M10" s="33">
        <v>1858</v>
      </c>
      <c r="N10" s="40">
        <f t="shared" si="0"/>
        <v>-0.63222486144101353</v>
      </c>
      <c r="O10" s="40">
        <f t="shared" si="1"/>
        <v>-7.0070070070070045E-2</v>
      </c>
      <c r="Z10" s="1"/>
      <c r="AA10" s="1"/>
    </row>
    <row r="11" spans="1:27" x14ac:dyDescent="0.25">
      <c r="A11" s="23" t="s">
        <v>39</v>
      </c>
      <c r="B11" s="24" t="s">
        <v>46</v>
      </c>
      <c r="C11" s="33">
        <v>3232</v>
      </c>
      <c r="D11" s="33">
        <v>2858</v>
      </c>
      <c r="E11" s="33">
        <v>2229</v>
      </c>
      <c r="F11" s="33">
        <v>2438</v>
      </c>
      <c r="G11" s="33">
        <v>1917</v>
      </c>
      <c r="H11" s="33">
        <v>1714</v>
      </c>
      <c r="I11" s="33">
        <v>1434</v>
      </c>
      <c r="J11" s="33">
        <v>1054</v>
      </c>
      <c r="K11" s="33">
        <v>968</v>
      </c>
      <c r="L11" s="33">
        <v>1103</v>
      </c>
      <c r="M11" s="33">
        <v>980</v>
      </c>
      <c r="N11" s="40">
        <f t="shared" si="0"/>
        <v>-0.69678217821782185</v>
      </c>
      <c r="O11" s="40">
        <f t="shared" si="1"/>
        <v>-0.11151405258386216</v>
      </c>
      <c r="Z11" s="1"/>
      <c r="AA11" s="1"/>
    </row>
    <row r="12" spans="1:27" x14ac:dyDescent="0.25">
      <c r="A12" s="23" t="s">
        <v>39</v>
      </c>
      <c r="B12" s="24" t="s">
        <v>48</v>
      </c>
      <c r="C12" s="33">
        <v>3832</v>
      </c>
      <c r="D12" s="33">
        <v>3786</v>
      </c>
      <c r="E12" s="33">
        <v>3126</v>
      </c>
      <c r="F12" s="33">
        <v>2774</v>
      </c>
      <c r="G12" s="33">
        <v>2639</v>
      </c>
      <c r="H12" s="33">
        <v>2220</v>
      </c>
      <c r="I12" s="33">
        <v>1765</v>
      </c>
      <c r="J12" s="33">
        <v>1277</v>
      </c>
      <c r="K12" s="33">
        <v>1339</v>
      </c>
      <c r="L12" s="33">
        <v>1164</v>
      </c>
      <c r="M12" s="33">
        <v>1309</v>
      </c>
      <c r="N12" s="40">
        <f t="shared" si="0"/>
        <v>-0.65840292275574108</v>
      </c>
      <c r="O12" s="40">
        <f t="shared" si="1"/>
        <v>0.12457044673539519</v>
      </c>
      <c r="Z12" s="1"/>
      <c r="AA12" s="1"/>
    </row>
    <row r="13" spans="1:27" x14ac:dyDescent="0.25">
      <c r="A13" s="23" t="s">
        <v>39</v>
      </c>
      <c r="B13" s="24" t="s">
        <v>49</v>
      </c>
      <c r="C13" s="33">
        <v>3925</v>
      </c>
      <c r="D13" s="33">
        <v>3324</v>
      </c>
      <c r="E13" s="33">
        <v>2933</v>
      </c>
      <c r="F13" s="33">
        <v>2961</v>
      </c>
      <c r="G13" s="33">
        <v>2321</v>
      </c>
      <c r="H13" s="33">
        <v>2104</v>
      </c>
      <c r="I13" s="33">
        <v>1699</v>
      </c>
      <c r="J13" s="33">
        <v>1620</v>
      </c>
      <c r="K13" s="33">
        <v>1456</v>
      </c>
      <c r="L13" s="33">
        <v>1469</v>
      </c>
      <c r="M13" s="33">
        <v>1486</v>
      </c>
      <c r="N13" s="40">
        <f t="shared" si="0"/>
        <v>-0.62140127388535027</v>
      </c>
      <c r="O13" s="40">
        <f t="shared" si="1"/>
        <v>1.1572498298161982E-2</v>
      </c>
      <c r="Z13" s="1"/>
      <c r="AA13" s="1"/>
    </row>
    <row r="14" spans="1:27" x14ac:dyDescent="0.25">
      <c r="A14" s="30" t="s">
        <v>39</v>
      </c>
      <c r="B14" s="31" t="s">
        <v>50</v>
      </c>
      <c r="C14" s="65">
        <v>37946</v>
      </c>
      <c r="D14" s="65">
        <v>32848</v>
      </c>
      <c r="E14" s="65">
        <v>28352</v>
      </c>
      <c r="F14" s="65">
        <v>28062</v>
      </c>
      <c r="G14" s="65">
        <v>23355</v>
      </c>
      <c r="H14" s="65">
        <v>21005</v>
      </c>
      <c r="I14" s="65">
        <v>16774</v>
      </c>
      <c r="J14" s="65">
        <v>14277</v>
      </c>
      <c r="K14" s="65">
        <v>13743</v>
      </c>
      <c r="L14" s="65">
        <v>13686</v>
      </c>
      <c r="M14" s="65">
        <v>13289</v>
      </c>
      <c r="N14" s="41">
        <f t="shared" si="0"/>
        <v>-0.64979180941337689</v>
      </c>
      <c r="O14" s="41">
        <f t="shared" si="1"/>
        <v>-2.9007745141020003E-2</v>
      </c>
      <c r="Q14" s="1"/>
      <c r="R14" s="1"/>
      <c r="S14" s="1"/>
      <c r="T14" s="1"/>
      <c r="U14" s="1"/>
      <c r="V14" s="1"/>
      <c r="W14" s="1"/>
      <c r="X14" s="1"/>
      <c r="Y14" s="1"/>
      <c r="Z14" s="1"/>
      <c r="AA14" s="1"/>
    </row>
    <row r="15" spans="1:27" x14ac:dyDescent="0.25">
      <c r="A15" s="26" t="s">
        <v>51</v>
      </c>
      <c r="B15" s="27" t="s">
        <v>47</v>
      </c>
      <c r="C15" s="37">
        <f t="shared" ref="C15:M15" si="2">C4/C$14</f>
        <v>5.0809044431560639E-2</v>
      </c>
      <c r="D15" s="37">
        <f t="shared" si="2"/>
        <v>5.038358499756454E-2</v>
      </c>
      <c r="E15" s="37">
        <f t="shared" si="2"/>
        <v>5.1283860045146727E-2</v>
      </c>
      <c r="F15" s="37">
        <f t="shared" si="2"/>
        <v>4.5114389565961088E-2</v>
      </c>
      <c r="G15" s="37">
        <f t="shared" si="2"/>
        <v>4.9411260971954613E-2</v>
      </c>
      <c r="H15" s="37">
        <f t="shared" si="2"/>
        <v>5.1416329445370147E-2</v>
      </c>
      <c r="I15" s="37">
        <f t="shared" si="2"/>
        <v>5.2223679503994279E-2</v>
      </c>
      <c r="J15" s="37">
        <f t="shared" si="2"/>
        <v>4.6718498283953212E-2</v>
      </c>
      <c r="K15" s="37">
        <f t="shared" si="2"/>
        <v>4.8533799024958163E-2</v>
      </c>
      <c r="L15" s="37">
        <f t="shared" si="2"/>
        <v>5.6846412392225633E-2</v>
      </c>
      <c r="M15" s="37">
        <f t="shared" si="2"/>
        <v>4.7257129957107381E-2</v>
      </c>
      <c r="N15" s="49">
        <f>(M15-C15)*100</f>
        <v>-0.35519144744532577</v>
      </c>
      <c r="O15" s="49">
        <f>(M15-L15)*100</f>
        <v>-0.95892824351182515</v>
      </c>
    </row>
    <row r="16" spans="1:27" x14ac:dyDescent="0.25">
      <c r="A16" s="23" t="s">
        <v>51</v>
      </c>
      <c r="B16" s="24" t="s">
        <v>40</v>
      </c>
      <c r="C16" s="29">
        <f t="shared" ref="C16:M16" si="3">C5/C$14</f>
        <v>7.9086069677963416E-2</v>
      </c>
      <c r="D16" s="29">
        <f t="shared" si="3"/>
        <v>7.160253287871407E-2</v>
      </c>
      <c r="E16" s="29">
        <f t="shared" si="3"/>
        <v>6.6591422121896157E-2</v>
      </c>
      <c r="F16" s="29">
        <f t="shared" si="3"/>
        <v>7.7114959732021954E-2</v>
      </c>
      <c r="G16" s="29">
        <f t="shared" si="3"/>
        <v>8.2380646542496258E-2</v>
      </c>
      <c r="H16" s="29">
        <f t="shared" si="3"/>
        <v>7.9838133777671988E-2</v>
      </c>
      <c r="I16" s="29">
        <f t="shared" si="3"/>
        <v>7.4281626326457614E-2</v>
      </c>
      <c r="J16" s="29">
        <f t="shared" si="3"/>
        <v>9.203614204664845E-2</v>
      </c>
      <c r="K16" s="29">
        <f t="shared" si="3"/>
        <v>8.5934657643891438E-2</v>
      </c>
      <c r="L16" s="29">
        <f t="shared" si="3"/>
        <v>7.6939938623410781E-2</v>
      </c>
      <c r="M16" s="29">
        <f t="shared" si="3"/>
        <v>6.6972684174881475E-2</v>
      </c>
      <c r="N16" s="138">
        <f>(M16-C16)*100</f>
        <v>-1.2113385503081942</v>
      </c>
      <c r="O16" s="138">
        <f>(M16-L16)*100</f>
        <v>-0.99672544485293058</v>
      </c>
    </row>
    <row r="17" spans="1:15" x14ac:dyDescent="0.25">
      <c r="A17" s="23" t="s">
        <v>51</v>
      </c>
      <c r="B17" s="24" t="s">
        <v>41</v>
      </c>
      <c r="C17" s="137">
        <f t="shared" ref="C17:M17" si="4">C6/C$14</f>
        <v>0.10027407368365572</v>
      </c>
      <c r="D17" s="137">
        <f t="shared" si="4"/>
        <v>8.6458840720896254E-2</v>
      </c>
      <c r="E17" s="137">
        <f t="shared" si="4"/>
        <v>9.5795711060948086E-2</v>
      </c>
      <c r="F17" s="137">
        <f t="shared" si="4"/>
        <v>9.5538450573729602E-2</v>
      </c>
      <c r="G17" s="137">
        <f t="shared" si="4"/>
        <v>8.8032541211731957E-2</v>
      </c>
      <c r="H17" s="137">
        <f t="shared" si="4"/>
        <v>9.5263032611283022E-2</v>
      </c>
      <c r="I17" s="137">
        <f t="shared" si="4"/>
        <v>0.10277810897818052</v>
      </c>
      <c r="J17" s="137">
        <f t="shared" si="4"/>
        <v>0.10086152553057365</v>
      </c>
      <c r="K17" s="137">
        <f t="shared" si="4"/>
        <v>0.10317980062577312</v>
      </c>
      <c r="L17" s="137">
        <f t="shared" si="4"/>
        <v>0.10718982902235862</v>
      </c>
      <c r="M17" s="137">
        <f t="shared" si="4"/>
        <v>9.2783505154639179E-2</v>
      </c>
      <c r="N17" s="138">
        <f t="shared" ref="N17:N25" si="5">(M17-C17)*100</f>
        <v>-0.74905685290165414</v>
      </c>
      <c r="O17" s="138">
        <f t="shared" ref="O17:O25" si="6">(M17-L17)*100</f>
        <v>-1.4406323867719437</v>
      </c>
    </row>
    <row r="18" spans="1:15" x14ac:dyDescent="0.25">
      <c r="A18" s="23" t="s">
        <v>51</v>
      </c>
      <c r="B18" s="24" t="s">
        <v>42</v>
      </c>
      <c r="C18" s="137">
        <f t="shared" ref="C18:M18" si="7">C7/C$14</f>
        <v>0.15527328308649133</v>
      </c>
      <c r="D18" s="137">
        <f t="shared" si="7"/>
        <v>0.17386142230881638</v>
      </c>
      <c r="E18" s="137">
        <f t="shared" si="7"/>
        <v>0.18901664785553046</v>
      </c>
      <c r="F18" s="137">
        <f t="shared" si="7"/>
        <v>0.19228850402679781</v>
      </c>
      <c r="G18" s="137">
        <f t="shared" si="7"/>
        <v>0.18098908156711624</v>
      </c>
      <c r="H18" s="137">
        <f t="shared" si="7"/>
        <v>0.18576529397762437</v>
      </c>
      <c r="I18" s="137">
        <f t="shared" si="7"/>
        <v>0.1871348515559795</v>
      </c>
      <c r="J18" s="137">
        <f t="shared" si="7"/>
        <v>0.18988583035651749</v>
      </c>
      <c r="K18" s="137">
        <f t="shared" si="7"/>
        <v>0.17026850032743943</v>
      </c>
      <c r="L18" s="137">
        <f t="shared" si="7"/>
        <v>0.15651030249890399</v>
      </c>
      <c r="M18" s="137">
        <f t="shared" si="7"/>
        <v>0.18233125141094139</v>
      </c>
      <c r="N18" s="138">
        <f t="shared" si="5"/>
        <v>2.7057968324450066</v>
      </c>
      <c r="O18" s="138">
        <f t="shared" si="6"/>
        <v>2.5820948912037398</v>
      </c>
    </row>
    <row r="19" spans="1:15" x14ac:dyDescent="0.25">
      <c r="A19" s="23" t="s">
        <v>51</v>
      </c>
      <c r="B19" s="24" t="s">
        <v>43</v>
      </c>
      <c r="C19" s="137">
        <f t="shared" ref="C19:M19" si="8">C8/C$14</f>
        <v>6.2378116270489642E-2</v>
      </c>
      <c r="D19" s="137">
        <f t="shared" si="8"/>
        <v>5.9942766682903069E-2</v>
      </c>
      <c r="E19" s="137">
        <f t="shared" si="8"/>
        <v>6.2887979683972917E-2</v>
      </c>
      <c r="F19" s="137">
        <f t="shared" si="8"/>
        <v>6.2789537452783123E-2</v>
      </c>
      <c r="G19" s="137">
        <f t="shared" si="8"/>
        <v>6.8422179404838371E-2</v>
      </c>
      <c r="H19" s="137">
        <f t="shared" si="8"/>
        <v>6.0128540823613429E-2</v>
      </c>
      <c r="I19" s="137">
        <f t="shared" si="8"/>
        <v>4.3519732919995231E-2</v>
      </c>
      <c r="J19" s="137">
        <f t="shared" si="8"/>
        <v>4.4757301954192058E-2</v>
      </c>
      <c r="K19" s="137">
        <f t="shared" si="8"/>
        <v>4.3731354143927821E-2</v>
      </c>
      <c r="L19" s="137">
        <f t="shared" si="8"/>
        <v>4.7420721905596958E-2</v>
      </c>
      <c r="M19" s="137">
        <f t="shared" si="8"/>
        <v>5.3427646926029047E-2</v>
      </c>
      <c r="N19" s="138">
        <f t="shared" si="5"/>
        <v>-0.89504693444605943</v>
      </c>
      <c r="O19" s="138">
        <f t="shared" si="6"/>
        <v>0.60069250204320901</v>
      </c>
    </row>
    <row r="20" spans="1:15" x14ac:dyDescent="0.25">
      <c r="A20" s="23" t="s">
        <v>51</v>
      </c>
      <c r="B20" s="24" t="s">
        <v>44</v>
      </c>
      <c r="C20" s="137">
        <f t="shared" ref="C20:M20" si="9">C9/C$14</f>
        <v>0.12944710904970222</v>
      </c>
      <c r="D20" s="137">
        <f t="shared" si="9"/>
        <v>0.12804432537749635</v>
      </c>
      <c r="E20" s="137">
        <f t="shared" si="9"/>
        <v>0.13663939051918736</v>
      </c>
      <c r="F20" s="137">
        <f t="shared" si="9"/>
        <v>0.11748984391704084</v>
      </c>
      <c r="G20" s="137">
        <f t="shared" si="9"/>
        <v>0.12575465639049455</v>
      </c>
      <c r="H20" s="137">
        <f t="shared" si="9"/>
        <v>0.11306831706736491</v>
      </c>
      <c r="I20" s="137">
        <f t="shared" si="9"/>
        <v>0.1034338857756051</v>
      </c>
      <c r="J20" s="137">
        <f t="shared" si="9"/>
        <v>0.11199831897457449</v>
      </c>
      <c r="K20" s="137">
        <f t="shared" si="9"/>
        <v>0.12311722331368696</v>
      </c>
      <c r="L20" s="137">
        <f t="shared" si="9"/>
        <v>0.13612450679526522</v>
      </c>
      <c r="M20" s="137">
        <f t="shared" si="9"/>
        <v>0.13334336669425842</v>
      </c>
      <c r="N20" s="138">
        <f t="shared" si="5"/>
        <v>0.38962576445562003</v>
      </c>
      <c r="O20" s="138">
        <f t="shared" si="6"/>
        <v>-0.27811401010068015</v>
      </c>
    </row>
    <row r="21" spans="1:15" x14ac:dyDescent="0.25">
      <c r="A21" s="23" t="s">
        <v>51</v>
      </c>
      <c r="B21" s="24" t="s">
        <v>45</v>
      </c>
      <c r="C21" s="137">
        <f t="shared" ref="C21:M21" si="10">C10/C$14</f>
        <v>0.13313656248352923</v>
      </c>
      <c r="D21" s="137">
        <f t="shared" si="10"/>
        <v>0.12624817340477351</v>
      </c>
      <c r="E21" s="137">
        <f t="shared" si="10"/>
        <v>0.10545993227990971</v>
      </c>
      <c r="F21" s="137">
        <f t="shared" si="10"/>
        <v>0.11841636376594683</v>
      </c>
      <c r="G21" s="137">
        <f t="shared" si="10"/>
        <v>0.11055448512095911</v>
      </c>
      <c r="H21" s="137">
        <f t="shared" si="10"/>
        <v>0.12706498452749346</v>
      </c>
      <c r="I21" s="137">
        <f t="shared" si="10"/>
        <v>0.14462859186836771</v>
      </c>
      <c r="J21" s="137">
        <f t="shared" si="10"/>
        <v>0.1370035721790292</v>
      </c>
      <c r="K21" s="137">
        <f t="shared" si="10"/>
        <v>0.1514225423852143</v>
      </c>
      <c r="L21" s="137">
        <f t="shared" si="10"/>
        <v>0.1459886014905743</v>
      </c>
      <c r="M21" s="137">
        <f t="shared" si="10"/>
        <v>0.13981488449093235</v>
      </c>
      <c r="N21" s="138">
        <f t="shared" si="5"/>
        <v>0.66783220074031202</v>
      </c>
      <c r="O21" s="138">
        <f t="shared" si="6"/>
        <v>-0.61737169996419483</v>
      </c>
    </row>
    <row r="22" spans="1:15" x14ac:dyDescent="0.25">
      <c r="A22" s="23" t="s">
        <v>51</v>
      </c>
      <c r="B22" s="24" t="s">
        <v>46</v>
      </c>
      <c r="C22" s="137">
        <f t="shared" ref="C22:M22" si="11">C11/C$14</f>
        <v>8.5173667843778E-2</v>
      </c>
      <c r="D22" s="137">
        <f t="shared" si="11"/>
        <v>8.7006819288845585E-2</v>
      </c>
      <c r="E22" s="137">
        <f t="shared" si="11"/>
        <v>7.8618792325056433E-2</v>
      </c>
      <c r="F22" s="137">
        <f t="shared" si="11"/>
        <v>8.6879053524338959E-2</v>
      </c>
      <c r="G22" s="137">
        <f t="shared" si="11"/>
        <v>8.208092485549133E-2</v>
      </c>
      <c r="H22" s="137">
        <f t="shared" si="11"/>
        <v>8.1599619138300411E-2</v>
      </c>
      <c r="I22" s="137">
        <f t="shared" si="11"/>
        <v>8.5489447955168718E-2</v>
      </c>
      <c r="J22" s="137">
        <f t="shared" si="11"/>
        <v>7.3825033270294882E-2</v>
      </c>
      <c r="K22" s="137">
        <f t="shared" si="11"/>
        <v>7.04358582551117E-2</v>
      </c>
      <c r="L22" s="137">
        <f t="shared" si="11"/>
        <v>8.059330702908081E-2</v>
      </c>
      <c r="M22" s="137">
        <f t="shared" si="11"/>
        <v>7.3745202799307699E-2</v>
      </c>
      <c r="N22" s="138">
        <f t="shared" si="5"/>
        <v>-1.1428465044470302</v>
      </c>
      <c r="O22" s="138">
        <f t="shared" si="6"/>
        <v>-0.6848104229773111</v>
      </c>
    </row>
    <row r="23" spans="1:15" x14ac:dyDescent="0.25">
      <c r="A23" s="23" t="s">
        <v>51</v>
      </c>
      <c r="B23" s="24" t="s">
        <v>48</v>
      </c>
      <c r="C23" s="137">
        <f t="shared" ref="C23:M23" si="12">C12/C$14</f>
        <v>0.10098561113160807</v>
      </c>
      <c r="D23" s="137">
        <f t="shared" si="12"/>
        <v>0.11525815879201169</v>
      </c>
      <c r="E23" s="137">
        <f t="shared" si="12"/>
        <v>0.11025677200902935</v>
      </c>
      <c r="F23" s="137">
        <f t="shared" si="12"/>
        <v>9.8852540802508729E-2</v>
      </c>
      <c r="G23" s="137">
        <f t="shared" si="12"/>
        <v>0.11299507600085634</v>
      </c>
      <c r="H23" s="137">
        <f t="shared" si="12"/>
        <v>0.1056891216377053</v>
      </c>
      <c r="I23" s="137">
        <f t="shared" si="12"/>
        <v>0.10522236795039942</v>
      </c>
      <c r="J23" s="137">
        <f t="shared" si="12"/>
        <v>8.9444561182321219E-2</v>
      </c>
      <c r="K23" s="137">
        <f t="shared" si="12"/>
        <v>9.7431419631812566E-2</v>
      </c>
      <c r="L23" s="137">
        <f t="shared" si="12"/>
        <v>8.5050416483998248E-2</v>
      </c>
      <c r="M23" s="137">
        <f t="shared" si="12"/>
        <v>9.8502520881932426E-2</v>
      </c>
      <c r="N23" s="138">
        <f t="shared" si="5"/>
        <v>-0.24830902496756485</v>
      </c>
      <c r="O23" s="138">
        <f t="shared" si="6"/>
        <v>1.3452104397934179</v>
      </c>
    </row>
    <row r="24" spans="1:15" x14ac:dyDescent="0.25">
      <c r="A24" s="23" t="s">
        <v>51</v>
      </c>
      <c r="B24" s="24" t="s">
        <v>49</v>
      </c>
      <c r="C24" s="137">
        <f t="shared" ref="C24:M24" si="13">C13/C$14</f>
        <v>0.10343646234122174</v>
      </c>
      <c r="D24" s="137">
        <f t="shared" si="13"/>
        <v>0.10119337554797857</v>
      </c>
      <c r="E24" s="137">
        <f t="shared" si="13"/>
        <v>0.1034494920993228</v>
      </c>
      <c r="F24" s="137">
        <f t="shared" si="13"/>
        <v>0.10551635663887107</v>
      </c>
      <c r="G24" s="137">
        <f t="shared" si="13"/>
        <v>9.9379147934061232E-2</v>
      </c>
      <c r="H24" s="137">
        <f t="shared" si="13"/>
        <v>0.10016662699357295</v>
      </c>
      <c r="I24" s="137">
        <f t="shared" si="13"/>
        <v>0.10128770716585192</v>
      </c>
      <c r="J24" s="137">
        <f t="shared" si="13"/>
        <v>0.11346921622189536</v>
      </c>
      <c r="K24" s="137">
        <f t="shared" si="13"/>
        <v>0.10594484464818453</v>
      </c>
      <c r="L24" s="137">
        <f t="shared" si="13"/>
        <v>0.10733596375858541</v>
      </c>
      <c r="M24" s="137">
        <f t="shared" si="13"/>
        <v>0.11182180750997066</v>
      </c>
      <c r="N24" s="138">
        <f t="shared" si="5"/>
        <v>0.838534516874892</v>
      </c>
      <c r="O24" s="138">
        <f t="shared" si="6"/>
        <v>0.44858437513852489</v>
      </c>
    </row>
    <row r="25" spans="1:15" x14ac:dyDescent="0.25">
      <c r="A25" s="30" t="s">
        <v>51</v>
      </c>
      <c r="B25" s="31" t="s">
        <v>50</v>
      </c>
      <c r="C25" s="38">
        <f t="shared" ref="C25:M25" si="14">C14/C$14</f>
        <v>1</v>
      </c>
      <c r="D25" s="38">
        <f t="shared" si="14"/>
        <v>1</v>
      </c>
      <c r="E25" s="38">
        <f t="shared" si="14"/>
        <v>1</v>
      </c>
      <c r="F25" s="38">
        <f t="shared" si="14"/>
        <v>1</v>
      </c>
      <c r="G25" s="38">
        <f t="shared" si="14"/>
        <v>1</v>
      </c>
      <c r="H25" s="38">
        <f t="shared" si="14"/>
        <v>1</v>
      </c>
      <c r="I25" s="38">
        <f t="shared" si="14"/>
        <v>1</v>
      </c>
      <c r="J25" s="38">
        <f t="shared" si="14"/>
        <v>1</v>
      </c>
      <c r="K25" s="38">
        <f t="shared" si="14"/>
        <v>1</v>
      </c>
      <c r="L25" s="38">
        <f t="shared" si="14"/>
        <v>1</v>
      </c>
      <c r="M25" s="38">
        <f t="shared" si="14"/>
        <v>1</v>
      </c>
      <c r="N25" s="50">
        <f t="shared" si="5"/>
        <v>0</v>
      </c>
      <c r="O25" s="50">
        <f t="shared" si="6"/>
        <v>0</v>
      </c>
    </row>
    <row r="26" spans="1:15" x14ac:dyDescent="0.25">
      <c r="A26" s="26" t="s">
        <v>52</v>
      </c>
      <c r="B26" s="27" t="s">
        <v>47</v>
      </c>
      <c r="C26" s="49">
        <v>67.274040524932914</v>
      </c>
      <c r="D26" s="49">
        <v>57.748203873840239</v>
      </c>
      <c r="E26" s="49">
        <v>50.7346757900687</v>
      </c>
      <c r="F26" s="49">
        <v>44.17475897539682</v>
      </c>
      <c r="G26" s="49">
        <v>40.266723426230598</v>
      </c>
      <c r="H26" s="49">
        <v>37.684628509817195</v>
      </c>
      <c r="I26" s="49">
        <v>30.56642090240728</v>
      </c>
      <c r="J26" s="49">
        <v>23.27374742226673</v>
      </c>
      <c r="K26" s="49">
        <v>23.27374742226673</v>
      </c>
      <c r="L26" s="49">
        <v>27.146889796886832</v>
      </c>
      <c r="M26" s="49">
        <v>27.146889796886832</v>
      </c>
      <c r="N26" s="39">
        <f>M26/C26-1</f>
        <v>-0.59647302904564314</v>
      </c>
      <c r="O26" s="39">
        <f>M26/L26-1</f>
        <v>0</v>
      </c>
    </row>
    <row r="27" spans="1:15" x14ac:dyDescent="0.25">
      <c r="A27" s="23" t="s">
        <v>52</v>
      </c>
      <c r="B27" s="24" t="s">
        <v>40</v>
      </c>
      <c r="C27" s="138">
        <v>66.063487870382602</v>
      </c>
      <c r="D27" s="138">
        <v>51.776515651829357</v>
      </c>
      <c r="E27" s="138">
        <v>41.562100999427635</v>
      </c>
      <c r="F27" s="138">
        <v>47.637916611632107</v>
      </c>
      <c r="G27" s="138">
        <v>42.354598687976043</v>
      </c>
      <c r="H27" s="138">
        <v>36.917183991546693</v>
      </c>
      <c r="I27" s="138">
        <v>27.42922555364769</v>
      </c>
      <c r="J27" s="138">
        <v>28.926165632016907</v>
      </c>
      <c r="K27" s="138">
        <v>25.998326949324174</v>
      </c>
      <c r="L27" s="138">
        <v>23.180557390040949</v>
      </c>
      <c r="M27" s="138">
        <v>23.180557390040949</v>
      </c>
      <c r="N27" s="40">
        <f t="shared" ref="N27:N36" si="15">M27/C27-1</f>
        <v>-0.64911696101299565</v>
      </c>
      <c r="O27" s="40">
        <f t="shared" ref="O27:O36" si="16">M27/L27-1</f>
        <v>0</v>
      </c>
    </row>
    <row r="28" spans="1:15" x14ac:dyDescent="0.25">
      <c r="A28" s="23" t="s">
        <v>52</v>
      </c>
      <c r="B28" s="24" t="s">
        <v>41</v>
      </c>
      <c r="C28" s="138">
        <v>63.344453989119074</v>
      </c>
      <c r="D28" s="138">
        <v>47.279434777686774</v>
      </c>
      <c r="E28" s="138">
        <v>45.215121428238476</v>
      </c>
      <c r="F28" s="138">
        <v>44.632452337668397</v>
      </c>
      <c r="G28" s="138">
        <v>34.227647148916901</v>
      </c>
      <c r="H28" s="138">
        <v>33.312024292306774</v>
      </c>
      <c r="I28" s="138">
        <v>28.700614632652112</v>
      </c>
      <c r="J28" s="138">
        <v>23.972671154883432</v>
      </c>
      <c r="K28" s="138">
        <v>23.606422012239381</v>
      </c>
      <c r="L28" s="138">
        <v>24.422158739037499</v>
      </c>
      <c r="M28" s="138">
        <v>24.422158739037499</v>
      </c>
      <c r="N28" s="40">
        <f t="shared" si="15"/>
        <v>-0.61445466491458611</v>
      </c>
      <c r="O28" s="40">
        <f t="shared" si="16"/>
        <v>0</v>
      </c>
    </row>
    <row r="29" spans="1:15" x14ac:dyDescent="0.25">
      <c r="A29" s="23" t="s">
        <v>52</v>
      </c>
      <c r="B29" s="24" t="s">
        <v>42</v>
      </c>
      <c r="C29" s="138">
        <v>70.341068224389446</v>
      </c>
      <c r="D29" s="138">
        <v>68.180217350558053</v>
      </c>
      <c r="E29" s="138">
        <v>63.977899629073832</v>
      </c>
      <c r="F29" s="138">
        <v>64.419620525934391</v>
      </c>
      <c r="G29" s="138">
        <v>50.463627865664321</v>
      </c>
      <c r="H29" s="138">
        <v>46.583647014862116</v>
      </c>
      <c r="I29" s="138">
        <v>37.474645817440333</v>
      </c>
      <c r="J29" s="138">
        <v>32.365009496999285</v>
      </c>
      <c r="K29" s="138">
        <v>27.935862125775849</v>
      </c>
      <c r="L29" s="138">
        <v>25.572058407440966</v>
      </c>
      <c r="M29" s="138">
        <v>25.572058407440966</v>
      </c>
      <c r="N29" s="40">
        <f t="shared" si="15"/>
        <v>-0.63645621181262735</v>
      </c>
      <c r="O29" s="40">
        <f t="shared" si="16"/>
        <v>0</v>
      </c>
    </row>
    <row r="30" spans="1:15" x14ac:dyDescent="0.25">
      <c r="A30" s="23" t="s">
        <v>52</v>
      </c>
      <c r="B30" s="24" t="s">
        <v>43</v>
      </c>
      <c r="C30" s="138">
        <v>98.420776887957487</v>
      </c>
      <c r="D30" s="138">
        <v>81.871782717527793</v>
      </c>
      <c r="E30" s="138">
        <v>74.137830668030503</v>
      </c>
      <c r="F30" s="138">
        <v>73.264642533409841</v>
      </c>
      <c r="G30" s="138">
        <v>66.445459005896097</v>
      </c>
      <c r="H30" s="138">
        <v>52.51602923932839</v>
      </c>
      <c r="I30" s="138">
        <v>30.353682774908734</v>
      </c>
      <c r="J30" s="138">
        <v>26.569867524885861</v>
      </c>
      <c r="K30" s="138">
        <v>24.989812805096093</v>
      </c>
      <c r="L30" s="138">
        <v>26.985671398514746</v>
      </c>
      <c r="M30" s="138">
        <v>26.985671398514746</v>
      </c>
      <c r="N30" s="40">
        <f t="shared" si="15"/>
        <v>-0.72581326573722005</v>
      </c>
      <c r="O30" s="40">
        <f t="shared" si="16"/>
        <v>0</v>
      </c>
    </row>
    <row r="31" spans="1:15" x14ac:dyDescent="0.25">
      <c r="A31" s="23" t="s">
        <v>52</v>
      </c>
      <c r="B31" s="24" t="s">
        <v>44</v>
      </c>
      <c r="C31" s="138">
        <v>69.136455827688081</v>
      </c>
      <c r="D31" s="138">
        <v>59.199497803594483</v>
      </c>
      <c r="E31" s="138">
        <v>54.526594030224679</v>
      </c>
      <c r="F31" s="138">
        <v>46.405312472289822</v>
      </c>
      <c r="G31" s="138">
        <v>41.338308380684019</v>
      </c>
      <c r="H31" s="138">
        <v>33.428151993232731</v>
      </c>
      <c r="I31" s="138">
        <v>24.420144719266862</v>
      </c>
      <c r="J31" s="138">
        <v>22.505943173549113</v>
      </c>
      <c r="K31" s="138">
        <v>23.814919230547279</v>
      </c>
      <c r="L31" s="138">
        <v>26.221746174060037</v>
      </c>
      <c r="M31" s="138">
        <v>26.221746174060037</v>
      </c>
      <c r="N31" s="40">
        <f t="shared" si="15"/>
        <v>-0.6207247557003257</v>
      </c>
      <c r="O31" s="40">
        <f t="shared" si="16"/>
        <v>0</v>
      </c>
    </row>
    <row r="32" spans="1:15" x14ac:dyDescent="0.25">
      <c r="A32" s="23" t="s">
        <v>52</v>
      </c>
      <c r="B32" s="24" t="s">
        <v>45</v>
      </c>
      <c r="C32" s="138">
        <v>56.7314721547516</v>
      </c>
      <c r="D32" s="138">
        <v>46.568767819824792</v>
      </c>
      <c r="E32" s="138">
        <v>33.57622758169186</v>
      </c>
      <c r="F32" s="138">
        <v>37.315653596642825</v>
      </c>
      <c r="G32" s="138">
        <v>28.994588500310496</v>
      </c>
      <c r="H32" s="138">
        <v>29.971555657369755</v>
      </c>
      <c r="I32" s="138">
        <v>27.242785322135269</v>
      </c>
      <c r="J32" s="138">
        <v>21.964916772504775</v>
      </c>
      <c r="K32" s="138">
        <v>23.368605216555441</v>
      </c>
      <c r="L32" s="138">
        <v>22.4365560897058</v>
      </c>
      <c r="M32" s="138">
        <v>22.4365560897058</v>
      </c>
      <c r="N32" s="40">
        <f t="shared" si="15"/>
        <v>-0.60451306413301664</v>
      </c>
      <c r="O32" s="40">
        <f t="shared" si="16"/>
        <v>0</v>
      </c>
    </row>
    <row r="33" spans="1:15" x14ac:dyDescent="0.25">
      <c r="A33" s="23" t="s">
        <v>52</v>
      </c>
      <c r="B33" s="24" t="s">
        <v>46</v>
      </c>
      <c r="C33" s="138">
        <v>64.353370089620825</v>
      </c>
      <c r="D33" s="138">
        <v>56.906538278507526</v>
      </c>
      <c r="E33" s="138">
        <v>44.38232114163516</v>
      </c>
      <c r="F33" s="138">
        <v>48.543785977257293</v>
      </c>
      <c r="G33" s="138">
        <v>38.169990860706413</v>
      </c>
      <c r="H33" s="138">
        <v>34.127993915102131</v>
      </c>
      <c r="I33" s="138">
        <v>28.55282571426865</v>
      </c>
      <c r="J33" s="138">
        <v>20.986526013137485</v>
      </c>
      <c r="K33" s="138">
        <v>19.274152922881484</v>
      </c>
      <c r="L33" s="138">
        <v>21.962180448283345</v>
      </c>
      <c r="M33" s="138">
        <v>21.962180448283345</v>
      </c>
      <c r="N33" s="40">
        <f t="shared" si="15"/>
        <v>-0.65872524752475248</v>
      </c>
      <c r="O33" s="40">
        <f t="shared" si="16"/>
        <v>0</v>
      </c>
    </row>
    <row r="34" spans="1:15" x14ac:dyDescent="0.25">
      <c r="A34" s="23" t="s">
        <v>52</v>
      </c>
      <c r="B34" s="24" t="s">
        <v>48</v>
      </c>
      <c r="C34" s="138">
        <v>64.996412645805165</v>
      </c>
      <c r="D34" s="138">
        <v>64.216184310286636</v>
      </c>
      <c r="E34" s="138">
        <v>53.021603844151088</v>
      </c>
      <c r="F34" s="138">
        <v>47.051160928878794</v>
      </c>
      <c r="G34" s="138">
        <v>44.761360378987433</v>
      </c>
      <c r="H34" s="138">
        <v>37.654497931546835</v>
      </c>
      <c r="I34" s="138">
        <v>29.937022004135208</v>
      </c>
      <c r="J34" s="138">
        <v>21.659817053416806</v>
      </c>
      <c r="K34" s="138">
        <v>22.711429157811356</v>
      </c>
      <c r="L34" s="138">
        <v>19.743169185729961</v>
      </c>
      <c r="M34" s="138">
        <v>19.743169185729961</v>
      </c>
      <c r="N34" s="40">
        <f t="shared" si="15"/>
        <v>-0.69624217118997911</v>
      </c>
      <c r="O34" s="40">
        <f t="shared" si="16"/>
        <v>0</v>
      </c>
    </row>
    <row r="35" spans="1:15" x14ac:dyDescent="0.25">
      <c r="A35" s="23" t="s">
        <v>52</v>
      </c>
      <c r="B35" s="24" t="s">
        <v>49</v>
      </c>
      <c r="C35" s="138">
        <v>75.049236123061618</v>
      </c>
      <c r="D35" s="138">
        <v>63.557620604600466</v>
      </c>
      <c r="E35" s="138">
        <v>56.081378229029241</v>
      </c>
      <c r="F35" s="138">
        <v>56.616761314747897</v>
      </c>
      <c r="G35" s="138">
        <v>44.379433641178608</v>
      </c>
      <c r="H35" s="138">
        <v>40.230214726859025</v>
      </c>
      <c r="I35" s="138">
        <v>32.486280808428461</v>
      </c>
      <c r="J35" s="138">
        <v>30.975735673722248</v>
      </c>
      <c r="K35" s="138">
        <v>27.839920457370123</v>
      </c>
      <c r="L35" s="138">
        <v>28.088491175739495</v>
      </c>
      <c r="M35" s="138">
        <v>28.088491175739495</v>
      </c>
      <c r="N35" s="40">
        <f t="shared" si="15"/>
        <v>-0.62573248407643312</v>
      </c>
      <c r="O35" s="40">
        <f t="shared" si="16"/>
        <v>0</v>
      </c>
    </row>
    <row r="36" spans="1:15" x14ac:dyDescent="0.25">
      <c r="A36" s="30" t="s">
        <v>52</v>
      </c>
      <c r="B36" s="31" t="s">
        <v>50</v>
      </c>
      <c r="C36" s="50">
        <v>67.334558673481155</v>
      </c>
      <c r="D36" s="50">
        <v>58.28824074491407</v>
      </c>
      <c r="E36" s="50">
        <v>50.310162006813307</v>
      </c>
      <c r="F36" s="50">
        <v>49.795561732336168</v>
      </c>
      <c r="G36" s="50">
        <v>41.443066932460667</v>
      </c>
      <c r="H36" s="50">
        <v>37.273030225490743</v>
      </c>
      <c r="I36" s="50">
        <v>29.765189669239785</v>
      </c>
      <c r="J36" s="50">
        <v>25.334303857621109</v>
      </c>
      <c r="K36" s="50">
        <v>24.386729559101131</v>
      </c>
      <c r="L36" s="50">
        <v>24.285583987910801</v>
      </c>
      <c r="M36" s="50">
        <v>24.285583987910801</v>
      </c>
      <c r="N36" s="41">
        <f t="shared" si="15"/>
        <v>-0.63932957360459586</v>
      </c>
      <c r="O36" s="41">
        <f t="shared" si="16"/>
        <v>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7535A-9861-4F5F-881A-5C1BCE32F0F6}">
  <dimension ref="A1:N36"/>
  <sheetViews>
    <sheetView zoomScaleNormal="100" workbookViewId="0"/>
  </sheetViews>
  <sheetFormatPr defaultColWidth="8.85546875" defaultRowHeight="15" x14ac:dyDescent="0.25"/>
  <cols>
    <col min="1" max="1" width="28.7109375" bestFit="1" customWidth="1"/>
    <col min="2" max="2" width="27.42578125" customWidth="1"/>
    <col min="3" max="6" width="11.42578125" customWidth="1"/>
  </cols>
  <sheetData>
    <row r="1" spans="1:14" ht="15.75" x14ac:dyDescent="0.25">
      <c r="A1" s="2" t="s">
        <v>118</v>
      </c>
    </row>
    <row r="2" spans="1:14" ht="15.75" x14ac:dyDescent="0.25">
      <c r="A2" s="3" t="s">
        <v>31</v>
      </c>
    </row>
    <row r="3" spans="1:14" x14ac:dyDescent="0.25">
      <c r="A3" s="73" t="s">
        <v>32</v>
      </c>
      <c r="B3" s="69" t="s">
        <v>115</v>
      </c>
      <c r="C3" s="69" t="s">
        <v>70</v>
      </c>
      <c r="D3" s="70" t="s">
        <v>71</v>
      </c>
      <c r="E3" s="69" t="s">
        <v>72</v>
      </c>
      <c r="F3" s="70" t="s">
        <v>73</v>
      </c>
    </row>
    <row r="4" spans="1:14" x14ac:dyDescent="0.25">
      <c r="A4" s="23" t="s">
        <v>39</v>
      </c>
      <c r="B4" s="24" t="s">
        <v>47</v>
      </c>
      <c r="C4" s="25">
        <v>309</v>
      </c>
      <c r="D4" s="33">
        <v>492</v>
      </c>
      <c r="E4" s="33">
        <v>118</v>
      </c>
      <c r="F4" s="33">
        <v>25</v>
      </c>
      <c r="M4" s="1"/>
      <c r="N4" s="1"/>
    </row>
    <row r="5" spans="1:14" x14ac:dyDescent="0.25">
      <c r="A5" s="23" t="s">
        <v>39</v>
      </c>
      <c r="B5" s="24" t="s">
        <v>40</v>
      </c>
      <c r="C5" s="25">
        <v>207</v>
      </c>
      <c r="D5" s="33">
        <v>876</v>
      </c>
      <c r="E5" s="33">
        <v>181</v>
      </c>
      <c r="F5" s="33">
        <v>60</v>
      </c>
      <c r="M5" s="1"/>
      <c r="N5" s="1"/>
    </row>
    <row r="6" spans="1:14" x14ac:dyDescent="0.25">
      <c r="A6" s="23" t="s">
        <v>39</v>
      </c>
      <c r="B6" s="24" t="s">
        <v>41</v>
      </c>
      <c r="C6" s="25">
        <v>431</v>
      </c>
      <c r="D6" s="33">
        <v>1099</v>
      </c>
      <c r="E6" s="33">
        <v>219</v>
      </c>
      <c r="F6" s="33">
        <v>61</v>
      </c>
      <c r="M6" s="1"/>
      <c r="N6" s="1"/>
    </row>
    <row r="7" spans="1:14" x14ac:dyDescent="0.25">
      <c r="A7" s="23" t="s">
        <v>39</v>
      </c>
      <c r="B7" s="24" t="s">
        <v>42</v>
      </c>
      <c r="C7" s="25">
        <v>587</v>
      </c>
      <c r="D7" s="33">
        <v>2114</v>
      </c>
      <c r="E7" s="33">
        <v>643</v>
      </c>
      <c r="F7" s="33">
        <v>128</v>
      </c>
      <c r="M7" s="1"/>
      <c r="N7" s="1"/>
    </row>
    <row r="8" spans="1:14" x14ac:dyDescent="0.25">
      <c r="A8" s="23" t="s">
        <v>39</v>
      </c>
      <c r="B8" s="24" t="s">
        <v>43</v>
      </c>
      <c r="C8" s="25">
        <v>250</v>
      </c>
      <c r="D8" s="33">
        <v>640</v>
      </c>
      <c r="E8" s="33">
        <v>169</v>
      </c>
      <c r="F8" s="33">
        <v>45</v>
      </c>
      <c r="M8" s="1"/>
      <c r="N8" s="1"/>
    </row>
    <row r="9" spans="1:14" x14ac:dyDescent="0.25">
      <c r="A9" s="23" t="s">
        <v>39</v>
      </c>
      <c r="B9" s="24" t="s">
        <v>44</v>
      </c>
      <c r="C9" s="25">
        <v>559</v>
      </c>
      <c r="D9" s="33">
        <v>1585</v>
      </c>
      <c r="E9" s="33">
        <v>457</v>
      </c>
      <c r="F9" s="33">
        <v>100</v>
      </c>
      <c r="M9" s="1"/>
      <c r="N9" s="1"/>
    </row>
    <row r="10" spans="1:14" x14ac:dyDescent="0.25">
      <c r="A10" s="23" t="s">
        <v>39</v>
      </c>
      <c r="B10" s="24" t="s">
        <v>45</v>
      </c>
      <c r="C10" s="25">
        <v>942</v>
      </c>
      <c r="D10" s="33">
        <v>1443</v>
      </c>
      <c r="E10" s="33">
        <v>377</v>
      </c>
      <c r="F10" s="33">
        <v>89</v>
      </c>
      <c r="M10" s="1"/>
      <c r="N10" s="1"/>
    </row>
    <row r="11" spans="1:14" x14ac:dyDescent="0.25">
      <c r="A11" s="23" t="s">
        <v>39</v>
      </c>
      <c r="B11" s="24" t="s">
        <v>46</v>
      </c>
      <c r="C11" s="25">
        <v>452</v>
      </c>
      <c r="D11" s="33">
        <v>766</v>
      </c>
      <c r="E11" s="33">
        <v>195</v>
      </c>
      <c r="F11" s="33">
        <v>50</v>
      </c>
      <c r="M11" s="1"/>
      <c r="N11" s="1"/>
    </row>
    <row r="12" spans="1:14" x14ac:dyDescent="0.25">
      <c r="A12" s="23" t="s">
        <v>39</v>
      </c>
      <c r="B12" s="24" t="s">
        <v>48</v>
      </c>
      <c r="C12" s="25">
        <v>582</v>
      </c>
      <c r="D12" s="33">
        <v>1009</v>
      </c>
      <c r="E12" s="33">
        <v>227</v>
      </c>
      <c r="F12" s="33">
        <v>76</v>
      </c>
      <c r="M12" s="1"/>
      <c r="N12" s="1"/>
    </row>
    <row r="13" spans="1:14" x14ac:dyDescent="0.25">
      <c r="A13" s="23" t="s">
        <v>39</v>
      </c>
      <c r="B13" s="24" t="s">
        <v>49</v>
      </c>
      <c r="C13" s="25">
        <v>555</v>
      </c>
      <c r="D13" s="33">
        <v>1170</v>
      </c>
      <c r="E13" s="33">
        <v>288</v>
      </c>
      <c r="F13" s="33">
        <v>62</v>
      </c>
      <c r="M13" s="1"/>
      <c r="N13" s="1"/>
    </row>
    <row r="14" spans="1:14" x14ac:dyDescent="0.25">
      <c r="A14" s="23" t="s">
        <v>39</v>
      </c>
      <c r="B14" s="24" t="s">
        <v>50</v>
      </c>
      <c r="C14" s="25">
        <v>4874</v>
      </c>
      <c r="D14" s="33">
        <v>11194</v>
      </c>
      <c r="E14" s="33">
        <v>2874</v>
      </c>
      <c r="F14" s="33">
        <v>696</v>
      </c>
      <c r="M14" s="1"/>
      <c r="N14" s="1"/>
    </row>
    <row r="15" spans="1:14" x14ac:dyDescent="0.25">
      <c r="A15" s="26" t="s">
        <v>74</v>
      </c>
      <c r="B15" s="27" t="s">
        <v>47</v>
      </c>
      <c r="C15" s="28">
        <f t="shared" ref="C15:F25" si="0">C4/C$14</f>
        <v>6.3397620024620432E-2</v>
      </c>
      <c r="D15" s="37">
        <f t="shared" si="0"/>
        <v>4.3952117205645881E-2</v>
      </c>
      <c r="E15" s="37">
        <f t="shared" si="0"/>
        <v>4.1057759220598469E-2</v>
      </c>
      <c r="F15" s="37">
        <f t="shared" si="0"/>
        <v>3.5919540229885055E-2</v>
      </c>
    </row>
    <row r="16" spans="1:14" x14ac:dyDescent="0.25">
      <c r="A16" s="23" t="s">
        <v>74</v>
      </c>
      <c r="B16" s="24" t="s">
        <v>40</v>
      </c>
      <c r="C16" s="29">
        <f t="shared" si="0"/>
        <v>4.247025030775544E-2</v>
      </c>
      <c r="D16" s="29">
        <f t="shared" si="0"/>
        <v>7.8256208683223152E-2</v>
      </c>
      <c r="E16" s="29">
        <f t="shared" si="0"/>
        <v>6.2978427279053589E-2</v>
      </c>
      <c r="F16" s="29">
        <f t="shared" si="0"/>
        <v>8.6206896551724144E-2</v>
      </c>
    </row>
    <row r="17" spans="1:6" x14ac:dyDescent="0.25">
      <c r="A17" s="23" t="s">
        <v>74</v>
      </c>
      <c r="B17" s="24" t="s">
        <v>41</v>
      </c>
      <c r="C17" s="29">
        <f t="shared" si="0"/>
        <v>8.8428395568321702E-2</v>
      </c>
      <c r="D17" s="137">
        <f t="shared" si="0"/>
        <v>9.8177595140253704E-2</v>
      </c>
      <c r="E17" s="137">
        <f t="shared" si="0"/>
        <v>7.6200417536534448E-2</v>
      </c>
      <c r="F17" s="137">
        <f t="shared" si="0"/>
        <v>8.7643678160919544E-2</v>
      </c>
    </row>
    <row r="18" spans="1:6" x14ac:dyDescent="0.25">
      <c r="A18" s="23" t="s">
        <v>74</v>
      </c>
      <c r="B18" s="24" t="s">
        <v>42</v>
      </c>
      <c r="C18" s="29">
        <f t="shared" si="0"/>
        <v>0.12043496101764464</v>
      </c>
      <c r="D18" s="137">
        <f t="shared" si="0"/>
        <v>0.1888511702697874</v>
      </c>
      <c r="E18" s="137">
        <f t="shared" si="0"/>
        <v>0.22372999304105776</v>
      </c>
      <c r="F18" s="137">
        <f t="shared" si="0"/>
        <v>0.18390804597701149</v>
      </c>
    </row>
    <row r="19" spans="1:6" x14ac:dyDescent="0.25">
      <c r="A19" s="23" t="s">
        <v>74</v>
      </c>
      <c r="B19" s="24" t="s">
        <v>43</v>
      </c>
      <c r="C19" s="29">
        <f t="shared" si="0"/>
        <v>5.1292572835453423E-2</v>
      </c>
      <c r="D19" s="137">
        <f t="shared" si="0"/>
        <v>5.7173485795962126E-2</v>
      </c>
      <c r="E19" s="137">
        <f t="shared" si="0"/>
        <v>5.880306193458594E-2</v>
      </c>
      <c r="F19" s="137">
        <f t="shared" si="0"/>
        <v>6.4655172413793108E-2</v>
      </c>
    </row>
    <row r="20" spans="1:6" x14ac:dyDescent="0.25">
      <c r="A20" s="23" t="s">
        <v>74</v>
      </c>
      <c r="B20" s="24" t="s">
        <v>44</v>
      </c>
      <c r="C20" s="29">
        <f t="shared" si="0"/>
        <v>0.11469019286007386</v>
      </c>
      <c r="D20" s="137">
        <f t="shared" si="0"/>
        <v>0.14159371091656245</v>
      </c>
      <c r="E20" s="137">
        <f t="shared" si="0"/>
        <v>0.15901183020180931</v>
      </c>
      <c r="F20" s="137">
        <f t="shared" si="0"/>
        <v>0.14367816091954022</v>
      </c>
    </row>
    <row r="21" spans="1:6" x14ac:dyDescent="0.25">
      <c r="A21" s="23" t="s">
        <v>74</v>
      </c>
      <c r="B21" s="24" t="s">
        <v>45</v>
      </c>
      <c r="C21" s="29">
        <f t="shared" si="0"/>
        <v>0.19327041444398851</v>
      </c>
      <c r="D21" s="137">
        <f t="shared" si="0"/>
        <v>0.12890834375558335</v>
      </c>
      <c r="E21" s="137">
        <f t="shared" si="0"/>
        <v>0.13117606123869172</v>
      </c>
      <c r="F21" s="137">
        <f t="shared" si="0"/>
        <v>0.1278735632183908</v>
      </c>
    </row>
    <row r="22" spans="1:6" x14ac:dyDescent="0.25">
      <c r="A22" s="23" t="s">
        <v>74</v>
      </c>
      <c r="B22" s="24" t="s">
        <v>46</v>
      </c>
      <c r="C22" s="29">
        <f t="shared" si="0"/>
        <v>9.2736971686499789E-2</v>
      </c>
      <c r="D22" s="137">
        <f t="shared" si="0"/>
        <v>6.8429515812042166E-2</v>
      </c>
      <c r="E22" s="137">
        <f t="shared" si="0"/>
        <v>6.7849686847599164E-2</v>
      </c>
      <c r="F22" s="137">
        <f t="shared" si="0"/>
        <v>7.183908045977011E-2</v>
      </c>
    </row>
    <row r="23" spans="1:6" x14ac:dyDescent="0.25">
      <c r="A23" s="23" t="s">
        <v>74</v>
      </c>
      <c r="B23" s="24" t="s">
        <v>48</v>
      </c>
      <c r="C23" s="29">
        <f t="shared" si="0"/>
        <v>0.11940910956093558</v>
      </c>
      <c r="D23" s="137">
        <f t="shared" si="0"/>
        <v>9.0137573700196538E-2</v>
      </c>
      <c r="E23" s="137">
        <f t="shared" si="0"/>
        <v>7.8983994432846205E-2</v>
      </c>
      <c r="F23" s="137">
        <f t="shared" si="0"/>
        <v>0.10919540229885058</v>
      </c>
    </row>
    <row r="24" spans="1:6" x14ac:dyDescent="0.25">
      <c r="A24" s="23" t="s">
        <v>74</v>
      </c>
      <c r="B24" s="24" t="s">
        <v>49</v>
      </c>
      <c r="C24" s="29">
        <f t="shared" si="0"/>
        <v>0.1138695116947066</v>
      </c>
      <c r="D24" s="137">
        <f t="shared" si="0"/>
        <v>0.10452027872074325</v>
      </c>
      <c r="E24" s="137">
        <f t="shared" si="0"/>
        <v>0.10020876826722339</v>
      </c>
      <c r="F24" s="137">
        <f t="shared" si="0"/>
        <v>8.9080459770114945E-2</v>
      </c>
    </row>
    <row r="25" spans="1:6" x14ac:dyDescent="0.25">
      <c r="A25" s="30" t="s">
        <v>74</v>
      </c>
      <c r="B25" s="31" t="s">
        <v>50</v>
      </c>
      <c r="C25" s="32">
        <f t="shared" si="0"/>
        <v>1</v>
      </c>
      <c r="D25" s="38">
        <f t="shared" si="0"/>
        <v>1</v>
      </c>
      <c r="E25" s="38">
        <f t="shared" si="0"/>
        <v>1</v>
      </c>
      <c r="F25" s="38">
        <f t="shared" si="0"/>
        <v>1</v>
      </c>
    </row>
    <row r="26" spans="1:6" x14ac:dyDescent="0.25">
      <c r="A26" s="26" t="s">
        <v>69</v>
      </c>
      <c r="B26" s="27" t="s">
        <v>47</v>
      </c>
      <c r="C26" s="28">
        <f t="shared" ref="C26:F33" si="1">C4/SUM($C4:$F4)</f>
        <v>0.32733050847457629</v>
      </c>
      <c r="D26" s="37">
        <f t="shared" si="1"/>
        <v>0.52118644067796616</v>
      </c>
      <c r="E26" s="37">
        <f t="shared" si="1"/>
        <v>0.125</v>
      </c>
      <c r="F26" s="37">
        <f t="shared" si="1"/>
        <v>2.6483050847457626E-2</v>
      </c>
    </row>
    <row r="27" spans="1:6" x14ac:dyDescent="0.25">
      <c r="A27" s="23" t="s">
        <v>69</v>
      </c>
      <c r="B27" s="24" t="s">
        <v>40</v>
      </c>
      <c r="C27" s="29">
        <f t="shared" si="1"/>
        <v>0.15634441087613293</v>
      </c>
      <c r="D27" s="29">
        <f t="shared" si="1"/>
        <v>0.66163141993957708</v>
      </c>
      <c r="E27" s="29">
        <f t="shared" si="1"/>
        <v>0.13670694864048338</v>
      </c>
      <c r="F27" s="29">
        <f t="shared" si="1"/>
        <v>4.5317220543806644E-2</v>
      </c>
    </row>
    <row r="28" spans="1:6" x14ac:dyDescent="0.25">
      <c r="A28" s="23" t="s">
        <v>69</v>
      </c>
      <c r="B28" s="24" t="s">
        <v>41</v>
      </c>
      <c r="C28" s="29">
        <f t="shared" si="1"/>
        <v>0.23812154696132598</v>
      </c>
      <c r="D28" s="137">
        <f t="shared" si="1"/>
        <v>0.60718232044198894</v>
      </c>
      <c r="E28" s="137">
        <f t="shared" si="1"/>
        <v>0.12099447513812155</v>
      </c>
      <c r="F28" s="137">
        <f t="shared" si="1"/>
        <v>3.3701657458563537E-2</v>
      </c>
    </row>
    <row r="29" spans="1:6" x14ac:dyDescent="0.25">
      <c r="A29" s="23" t="s">
        <v>69</v>
      </c>
      <c r="B29" s="24" t="s">
        <v>42</v>
      </c>
      <c r="C29" s="29">
        <f t="shared" si="1"/>
        <v>0.16906682027649769</v>
      </c>
      <c r="D29" s="137">
        <f t="shared" si="1"/>
        <v>0.6088709677419355</v>
      </c>
      <c r="E29" s="137">
        <f t="shared" si="1"/>
        <v>0.18519585253456222</v>
      </c>
      <c r="F29" s="137">
        <f t="shared" si="1"/>
        <v>3.6866359447004608E-2</v>
      </c>
    </row>
    <row r="30" spans="1:6" x14ac:dyDescent="0.25">
      <c r="A30" s="23" t="s">
        <v>69</v>
      </c>
      <c r="B30" s="24" t="s">
        <v>43</v>
      </c>
      <c r="C30" s="29">
        <f t="shared" si="1"/>
        <v>0.22644927536231885</v>
      </c>
      <c r="D30" s="137">
        <f t="shared" si="1"/>
        <v>0.57971014492753625</v>
      </c>
      <c r="E30" s="137">
        <f t="shared" si="1"/>
        <v>0.15307971014492755</v>
      </c>
      <c r="F30" s="137">
        <f t="shared" si="1"/>
        <v>4.0760869565217392E-2</v>
      </c>
    </row>
    <row r="31" spans="1:6" x14ac:dyDescent="0.25">
      <c r="A31" s="23" t="s">
        <v>69</v>
      </c>
      <c r="B31" s="24" t="s">
        <v>44</v>
      </c>
      <c r="C31" s="29">
        <f t="shared" si="1"/>
        <v>0.20696038504257683</v>
      </c>
      <c r="D31" s="137">
        <f t="shared" si="1"/>
        <v>0.58681969640873755</v>
      </c>
      <c r="E31" s="137">
        <f t="shared" si="1"/>
        <v>0.16919659385412811</v>
      </c>
      <c r="F31" s="137">
        <f t="shared" si="1"/>
        <v>3.7023324694557574E-2</v>
      </c>
    </row>
    <row r="32" spans="1:6" x14ac:dyDescent="0.25">
      <c r="A32" s="23" t="s">
        <v>69</v>
      </c>
      <c r="B32" s="24" t="s">
        <v>45</v>
      </c>
      <c r="C32" s="29">
        <f t="shared" si="1"/>
        <v>0.33041038232199227</v>
      </c>
      <c r="D32" s="137">
        <f t="shared" si="1"/>
        <v>0.50613819712381625</v>
      </c>
      <c r="E32" s="137">
        <f t="shared" si="1"/>
        <v>0.1322343037530691</v>
      </c>
      <c r="F32" s="137">
        <f t="shared" si="1"/>
        <v>3.1217116801122415E-2</v>
      </c>
    </row>
    <row r="33" spans="1:6" x14ac:dyDescent="0.25">
      <c r="A33" s="23" t="s">
        <v>69</v>
      </c>
      <c r="B33" s="24" t="s">
        <v>46</v>
      </c>
      <c r="C33" s="29">
        <f t="shared" si="1"/>
        <v>0.30895420369104581</v>
      </c>
      <c r="D33" s="137">
        <f t="shared" si="1"/>
        <v>0.52358168147641837</v>
      </c>
      <c r="E33" s="137">
        <f t="shared" si="1"/>
        <v>0.13328776486671223</v>
      </c>
      <c r="F33" s="137">
        <f t="shared" si="1"/>
        <v>3.4176349965823652E-2</v>
      </c>
    </row>
    <row r="34" spans="1:6" x14ac:dyDescent="0.25">
      <c r="A34" s="23" t="s">
        <v>69</v>
      </c>
      <c r="B34" s="24" t="s">
        <v>48</v>
      </c>
      <c r="C34" s="29">
        <f t="shared" ref="C34:F34" si="2">C12/SUM($C12:$F12)</f>
        <v>0.30728616684266102</v>
      </c>
      <c r="D34" s="137">
        <f t="shared" si="2"/>
        <v>0.53273495248152059</v>
      </c>
      <c r="E34" s="137">
        <f t="shared" si="2"/>
        <v>0.11985216473072861</v>
      </c>
      <c r="F34" s="137">
        <f t="shared" si="2"/>
        <v>4.0126715945089757E-2</v>
      </c>
    </row>
    <row r="35" spans="1:6" x14ac:dyDescent="0.25">
      <c r="A35" s="23" t="s">
        <v>69</v>
      </c>
      <c r="B35" s="24" t="s">
        <v>49</v>
      </c>
      <c r="C35" s="29">
        <f t="shared" ref="C35:F35" si="3">C13/SUM($C13:$F13)</f>
        <v>0.26746987951807227</v>
      </c>
      <c r="D35" s="137">
        <f t="shared" si="3"/>
        <v>0.56385542168674696</v>
      </c>
      <c r="E35" s="137">
        <f t="shared" si="3"/>
        <v>0.13879518072289157</v>
      </c>
      <c r="F35" s="137">
        <f t="shared" si="3"/>
        <v>2.9879518072289158E-2</v>
      </c>
    </row>
    <row r="36" spans="1:6" x14ac:dyDescent="0.25">
      <c r="A36" s="30" t="s">
        <v>69</v>
      </c>
      <c r="B36" s="31" t="s">
        <v>50</v>
      </c>
      <c r="C36" s="32">
        <f t="shared" ref="C36:F36" si="4">C14/SUM($C14:$F14)</f>
        <v>0.24819228027294021</v>
      </c>
      <c r="D36" s="38">
        <f t="shared" si="4"/>
        <v>0.57001731337203376</v>
      </c>
      <c r="E36" s="38">
        <f t="shared" si="4"/>
        <v>0.14634891536816377</v>
      </c>
      <c r="F36" s="38">
        <f t="shared" si="4"/>
        <v>3.5441490986862209E-2</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DE8C5-2711-4DE9-BC4E-9B2188780741}">
  <dimension ref="A1:AB36"/>
  <sheetViews>
    <sheetView workbookViewId="0"/>
  </sheetViews>
  <sheetFormatPr defaultColWidth="8.85546875" defaultRowHeight="15" x14ac:dyDescent="0.25"/>
  <cols>
    <col min="1" max="1" width="26.42578125" customWidth="1"/>
    <col min="2" max="2" width="27.42578125" customWidth="1"/>
    <col min="14" max="15" width="9.85546875" customWidth="1"/>
  </cols>
  <sheetData>
    <row r="1" spans="1:28" ht="15.75" x14ac:dyDescent="0.25">
      <c r="A1" s="2" t="s">
        <v>117</v>
      </c>
    </row>
    <row r="2" spans="1:28" ht="15.75" x14ac:dyDescent="0.25">
      <c r="A2" s="3" t="s">
        <v>31</v>
      </c>
    </row>
    <row r="3" spans="1:28" ht="63.75" x14ac:dyDescent="0.25">
      <c r="A3" s="156" t="s">
        <v>32</v>
      </c>
      <c r="B3" s="157" t="s">
        <v>115</v>
      </c>
      <c r="C3" s="154">
        <v>2015</v>
      </c>
      <c r="D3" s="154">
        <v>2016</v>
      </c>
      <c r="E3" s="154">
        <v>2017</v>
      </c>
      <c r="F3" s="154">
        <v>2018</v>
      </c>
      <c r="G3" s="154">
        <v>2019</v>
      </c>
      <c r="H3" s="154">
        <v>2020</v>
      </c>
      <c r="I3" s="154">
        <v>2021</v>
      </c>
      <c r="J3" s="154">
        <v>2022</v>
      </c>
      <c r="K3" s="154">
        <v>2023</v>
      </c>
      <c r="L3" s="154">
        <v>2024</v>
      </c>
      <c r="M3" s="154">
        <v>2025</v>
      </c>
      <c r="N3" s="152" t="s">
        <v>87</v>
      </c>
      <c r="O3" s="152" t="s">
        <v>84</v>
      </c>
    </row>
    <row r="4" spans="1:28" x14ac:dyDescent="0.25">
      <c r="A4" s="54" t="s">
        <v>39</v>
      </c>
      <c r="B4" s="55" t="s">
        <v>47</v>
      </c>
      <c r="C4" s="158">
        <v>46.25</v>
      </c>
      <c r="D4" s="158">
        <v>42.166666666666664</v>
      </c>
      <c r="E4" s="158">
        <v>37.583333333333336</v>
      </c>
      <c r="F4" s="158">
        <v>32.333333333333336</v>
      </c>
      <c r="G4" s="158">
        <v>25.5</v>
      </c>
      <c r="H4" s="158">
        <v>22.75</v>
      </c>
      <c r="I4" s="158">
        <v>16.666666666666668</v>
      </c>
      <c r="J4" s="158">
        <v>10.333333333333334</v>
      </c>
      <c r="K4" s="158">
        <v>10.25</v>
      </c>
      <c r="L4" s="158">
        <v>12.333333333333334</v>
      </c>
      <c r="M4" s="158">
        <v>15.416666666666666</v>
      </c>
      <c r="N4" s="39">
        <f>M4/C4-1</f>
        <v>-0.66666666666666674</v>
      </c>
      <c r="O4" s="39">
        <f>M4/L4-1</f>
        <v>0.25</v>
      </c>
      <c r="R4" s="1"/>
      <c r="S4" s="1"/>
      <c r="T4" s="1"/>
      <c r="U4" s="1"/>
      <c r="V4" s="1"/>
      <c r="W4" s="1"/>
      <c r="X4" s="1"/>
      <c r="Y4" s="1"/>
      <c r="Z4" s="1"/>
      <c r="AA4" s="1"/>
      <c r="AB4" s="1"/>
    </row>
    <row r="5" spans="1:28" x14ac:dyDescent="0.25">
      <c r="A5" s="51" t="s">
        <v>39</v>
      </c>
      <c r="B5" s="52" t="s">
        <v>40</v>
      </c>
      <c r="C5" s="53">
        <v>68</v>
      </c>
      <c r="D5" s="53">
        <v>55.583333333333336</v>
      </c>
      <c r="E5" s="53">
        <v>60.833333333333336</v>
      </c>
      <c r="F5" s="53">
        <v>67.166666666666671</v>
      </c>
      <c r="G5" s="53">
        <v>72.25</v>
      </c>
      <c r="H5" s="53">
        <v>55.75</v>
      </c>
      <c r="I5" s="53">
        <v>37.333333333333336</v>
      </c>
      <c r="J5" s="53">
        <v>35.75</v>
      </c>
      <c r="K5" s="53">
        <v>36.75</v>
      </c>
      <c r="L5" s="53">
        <v>26.5</v>
      </c>
      <c r="M5" s="53">
        <v>28.916666666666668</v>
      </c>
      <c r="N5" s="97">
        <f>M5/C5-1</f>
        <v>-0.57475490196078427</v>
      </c>
      <c r="O5" s="97">
        <f>M5/L5-1</f>
        <v>9.119496855345921E-2</v>
      </c>
      <c r="AB5" s="1"/>
    </row>
    <row r="6" spans="1:28" x14ac:dyDescent="0.25">
      <c r="A6" s="51" t="s">
        <v>39</v>
      </c>
      <c r="B6" s="52" t="s">
        <v>41</v>
      </c>
      <c r="C6" s="53">
        <v>68.416666666666671</v>
      </c>
      <c r="D6" s="53">
        <v>67.416666666666671</v>
      </c>
      <c r="E6" s="53">
        <v>61.25</v>
      </c>
      <c r="F6" s="53">
        <v>69.916666666666671</v>
      </c>
      <c r="G6" s="53">
        <v>80.833333333333329</v>
      </c>
      <c r="H6" s="53">
        <v>63.333333333333336</v>
      </c>
      <c r="I6" s="53">
        <v>44.333333333333336</v>
      </c>
      <c r="J6" s="53">
        <v>35.75</v>
      </c>
      <c r="K6" s="53">
        <v>34.5</v>
      </c>
      <c r="L6" s="53">
        <v>30</v>
      </c>
      <c r="M6" s="53">
        <v>28.083333333333332</v>
      </c>
      <c r="N6" s="40">
        <f t="shared" ref="N6:N14" si="0">M6/C6-1</f>
        <v>-0.58952496954933009</v>
      </c>
      <c r="O6" s="40">
        <f t="shared" ref="O6:O14" si="1">M6/L6-1</f>
        <v>-6.3888888888888884E-2</v>
      </c>
      <c r="R6" s="1"/>
      <c r="S6" s="1"/>
      <c r="T6" s="1"/>
      <c r="U6" s="1"/>
      <c r="V6" s="1"/>
      <c r="W6" s="1"/>
      <c r="X6" s="1"/>
      <c r="Y6" s="1"/>
      <c r="Z6" s="1"/>
      <c r="AA6" s="1"/>
      <c r="AB6" s="1"/>
    </row>
    <row r="7" spans="1:28" x14ac:dyDescent="0.25">
      <c r="A7" s="51" t="s">
        <v>39</v>
      </c>
      <c r="B7" s="52" t="s">
        <v>42</v>
      </c>
      <c r="C7" s="53">
        <v>298.25</v>
      </c>
      <c r="D7" s="53">
        <v>264.25</v>
      </c>
      <c r="E7" s="53">
        <v>257.58333333333331</v>
      </c>
      <c r="F7" s="53">
        <v>260.75</v>
      </c>
      <c r="G7" s="53">
        <v>247.25</v>
      </c>
      <c r="H7" s="53">
        <v>237.25</v>
      </c>
      <c r="I7" s="53">
        <v>158.66666666666666</v>
      </c>
      <c r="J7" s="53">
        <v>123.66666666666667</v>
      </c>
      <c r="K7" s="53">
        <v>101.91666666666667</v>
      </c>
      <c r="L7" s="53">
        <v>99.416666666666671</v>
      </c>
      <c r="M7" s="53">
        <v>94.25</v>
      </c>
      <c r="N7" s="40">
        <f t="shared" si="0"/>
        <v>-0.68398994132439228</v>
      </c>
      <c r="O7" s="40">
        <f t="shared" si="1"/>
        <v>-5.1969823973176954E-2</v>
      </c>
      <c r="R7" s="1"/>
      <c r="S7" s="1"/>
      <c r="T7" s="1"/>
      <c r="U7" s="1"/>
      <c r="V7" s="1"/>
      <c r="W7" s="1"/>
      <c r="X7" s="1"/>
      <c r="Y7" s="1"/>
      <c r="Z7" s="1"/>
      <c r="AA7" s="1"/>
      <c r="AB7" s="1"/>
    </row>
    <row r="8" spans="1:28" x14ac:dyDescent="0.25">
      <c r="A8" s="51" t="s">
        <v>39</v>
      </c>
      <c r="B8" s="52" t="s">
        <v>43</v>
      </c>
      <c r="C8" s="53">
        <v>48.583333333333336</v>
      </c>
      <c r="D8" s="53">
        <v>46.25</v>
      </c>
      <c r="E8" s="53">
        <v>41.916666666666664</v>
      </c>
      <c r="F8" s="53">
        <v>41.666666666666664</v>
      </c>
      <c r="G8" s="53">
        <v>23.666666666666668</v>
      </c>
      <c r="H8" s="53">
        <v>14</v>
      </c>
      <c r="I8" s="53">
        <v>13.916666666666666</v>
      </c>
      <c r="J8" s="53">
        <v>8.4166666666666661</v>
      </c>
      <c r="K8" s="53">
        <v>19.666666666666668</v>
      </c>
      <c r="L8" s="53">
        <v>28.083333333333332</v>
      </c>
      <c r="M8" s="53">
        <v>31.666666666666668</v>
      </c>
      <c r="N8" s="40">
        <f t="shared" si="0"/>
        <v>-0.34819897084048024</v>
      </c>
      <c r="O8" s="40">
        <f t="shared" si="1"/>
        <v>0.12759643916913954</v>
      </c>
      <c r="R8" s="1"/>
      <c r="S8" s="1"/>
      <c r="T8" s="1"/>
      <c r="U8" s="1"/>
      <c r="V8" s="1"/>
      <c r="W8" s="1"/>
      <c r="X8" s="1"/>
      <c r="Y8" s="1"/>
      <c r="Z8" s="1"/>
      <c r="AA8" s="1"/>
      <c r="AB8" s="1"/>
    </row>
    <row r="9" spans="1:28" x14ac:dyDescent="0.25">
      <c r="A9" s="51" t="s">
        <v>39</v>
      </c>
      <c r="B9" s="52" t="s">
        <v>44</v>
      </c>
      <c r="C9" s="53">
        <v>159.58333333333334</v>
      </c>
      <c r="D9" s="53">
        <v>158.66666666666666</v>
      </c>
      <c r="E9" s="53">
        <v>126.25</v>
      </c>
      <c r="F9" s="53">
        <v>111.33333333333333</v>
      </c>
      <c r="G9" s="53">
        <v>120</v>
      </c>
      <c r="H9" s="53">
        <v>110.08333333333333</v>
      </c>
      <c r="I9" s="53">
        <v>77.25</v>
      </c>
      <c r="J9" s="53">
        <v>67.333333333333329</v>
      </c>
      <c r="K9" s="53">
        <v>78</v>
      </c>
      <c r="L9" s="53">
        <v>62.083333333333336</v>
      </c>
      <c r="M9" s="53">
        <v>63.333333333333336</v>
      </c>
      <c r="N9" s="40">
        <f t="shared" si="0"/>
        <v>-0.60313315926892952</v>
      </c>
      <c r="O9" s="40">
        <f t="shared" si="1"/>
        <v>2.0134228187919545E-2</v>
      </c>
      <c r="R9" s="1"/>
      <c r="S9" s="1"/>
      <c r="T9" s="1"/>
      <c r="U9" s="1"/>
      <c r="V9" s="1"/>
      <c r="W9" s="1"/>
      <c r="X9" s="1"/>
      <c r="Y9" s="1"/>
      <c r="Z9" s="1"/>
      <c r="AA9" s="1"/>
      <c r="AB9" s="1"/>
    </row>
    <row r="10" spans="1:28" x14ac:dyDescent="0.25">
      <c r="A10" s="51" t="s">
        <v>39</v>
      </c>
      <c r="B10" s="52" t="s">
        <v>45</v>
      </c>
      <c r="C10" s="53">
        <v>83.916666666666671</v>
      </c>
      <c r="D10" s="53">
        <v>79.75</v>
      </c>
      <c r="E10" s="53">
        <v>58.416666666666664</v>
      </c>
      <c r="F10" s="53">
        <v>68.25</v>
      </c>
      <c r="G10" s="53">
        <v>63.666666666666664</v>
      </c>
      <c r="H10" s="53">
        <v>56.416666666666664</v>
      </c>
      <c r="I10" s="53">
        <v>43.666666666666664</v>
      </c>
      <c r="J10" s="53">
        <v>40.333333333333336</v>
      </c>
      <c r="K10" s="53">
        <v>42</v>
      </c>
      <c r="L10" s="53">
        <v>41.416666666666664</v>
      </c>
      <c r="M10" s="53">
        <v>39.75</v>
      </c>
      <c r="N10" s="40">
        <f t="shared" si="0"/>
        <v>-0.52631578947368429</v>
      </c>
      <c r="O10" s="40">
        <f t="shared" si="1"/>
        <v>-4.0241448692152848E-2</v>
      </c>
      <c r="R10" s="1"/>
      <c r="S10" s="1"/>
      <c r="T10" s="1"/>
      <c r="U10" s="1"/>
      <c r="V10" s="1"/>
      <c r="W10" s="1"/>
      <c r="X10" s="1"/>
      <c r="Y10" s="1"/>
      <c r="Z10" s="1"/>
      <c r="AA10" s="1"/>
      <c r="AB10" s="1"/>
    </row>
    <row r="11" spans="1:28" x14ac:dyDescent="0.25">
      <c r="A11" s="51" t="s">
        <v>39</v>
      </c>
      <c r="B11" s="52" t="s">
        <v>46</v>
      </c>
      <c r="C11" s="53">
        <v>32.25</v>
      </c>
      <c r="D11" s="53">
        <v>37.083333333333336</v>
      </c>
      <c r="E11" s="53">
        <v>27</v>
      </c>
      <c r="F11" s="53">
        <v>34.916666666666664</v>
      </c>
      <c r="G11" s="53">
        <v>29.083333333333332</v>
      </c>
      <c r="H11" s="53">
        <v>35.916666666666664</v>
      </c>
      <c r="I11" s="53">
        <v>24.583333333333332</v>
      </c>
      <c r="J11" s="53">
        <v>18.25</v>
      </c>
      <c r="K11" s="53">
        <v>19.833333333333332</v>
      </c>
      <c r="L11" s="53">
        <v>26.083333333333332</v>
      </c>
      <c r="M11" s="53">
        <v>28.916666666666668</v>
      </c>
      <c r="N11" s="40">
        <f t="shared" si="0"/>
        <v>-0.10335917312661491</v>
      </c>
      <c r="O11" s="40">
        <f t="shared" si="1"/>
        <v>0.10862619808306717</v>
      </c>
      <c r="R11" s="1"/>
      <c r="S11" s="1"/>
      <c r="T11" s="1"/>
      <c r="U11" s="1"/>
      <c r="V11" s="1"/>
      <c r="W11" s="1"/>
      <c r="X11" s="1"/>
      <c r="Y11" s="1"/>
      <c r="Z11" s="1"/>
      <c r="AA11" s="1"/>
      <c r="AB11" s="1"/>
    </row>
    <row r="12" spans="1:28" x14ac:dyDescent="0.25">
      <c r="A12" s="51" t="s">
        <v>39</v>
      </c>
      <c r="B12" s="52" t="s">
        <v>48</v>
      </c>
      <c r="C12" s="53">
        <v>123.58333333333333</v>
      </c>
      <c r="D12" s="53">
        <v>124.91666666666667</v>
      </c>
      <c r="E12" s="53">
        <v>114.25</v>
      </c>
      <c r="F12" s="53">
        <v>121.83333333333333</v>
      </c>
      <c r="G12" s="53">
        <v>109.08333333333333</v>
      </c>
      <c r="H12" s="53">
        <v>106.33333333333333</v>
      </c>
      <c r="I12" s="53">
        <v>93.583333333333329</v>
      </c>
      <c r="J12" s="53">
        <v>71.666666666666671</v>
      </c>
      <c r="K12" s="53">
        <v>57.333333333333336</v>
      </c>
      <c r="L12" s="53">
        <v>59</v>
      </c>
      <c r="M12" s="53">
        <v>57.583333333333336</v>
      </c>
      <c r="N12" s="40">
        <f t="shared" si="0"/>
        <v>-0.53405259608900879</v>
      </c>
      <c r="O12" s="40">
        <f t="shared" si="1"/>
        <v>-2.4011299435028222E-2</v>
      </c>
      <c r="R12" s="1"/>
      <c r="S12" s="1"/>
      <c r="T12" s="1"/>
      <c r="U12" s="1"/>
      <c r="V12" s="1"/>
      <c r="W12" s="1"/>
      <c r="X12" s="1"/>
      <c r="Y12" s="1"/>
      <c r="Z12" s="1"/>
      <c r="AA12" s="1"/>
      <c r="AB12" s="1"/>
    </row>
    <row r="13" spans="1:28" x14ac:dyDescent="0.25">
      <c r="A13" s="51" t="s">
        <v>39</v>
      </c>
      <c r="B13" s="52" t="s">
        <v>49</v>
      </c>
      <c r="C13" s="53">
        <v>108.5</v>
      </c>
      <c r="D13" s="53">
        <v>84.166666666666671</v>
      </c>
      <c r="E13" s="53">
        <v>82.833333333333329</v>
      </c>
      <c r="F13" s="53">
        <v>85.75</v>
      </c>
      <c r="G13" s="53">
        <v>87.583333333333329</v>
      </c>
      <c r="H13" s="53">
        <v>79.25</v>
      </c>
      <c r="I13" s="53">
        <v>50.416666666666664</v>
      </c>
      <c r="J13" s="53">
        <v>42.75</v>
      </c>
      <c r="K13" s="53">
        <v>41.083333333333336</v>
      </c>
      <c r="L13" s="53">
        <v>44.833333333333336</v>
      </c>
      <c r="M13" s="53">
        <v>29.75</v>
      </c>
      <c r="N13" s="40">
        <f t="shared" si="0"/>
        <v>-0.72580645161290325</v>
      </c>
      <c r="O13" s="40">
        <f t="shared" si="1"/>
        <v>-0.33643122676579928</v>
      </c>
      <c r="R13" s="1"/>
      <c r="S13" s="1"/>
      <c r="T13" s="1"/>
      <c r="U13" s="1"/>
      <c r="V13" s="1"/>
      <c r="W13" s="1"/>
      <c r="X13" s="1"/>
      <c r="Y13" s="1"/>
      <c r="Z13" s="1"/>
      <c r="AA13" s="1"/>
      <c r="AB13" s="1"/>
    </row>
    <row r="14" spans="1:28" x14ac:dyDescent="0.25">
      <c r="A14" s="57" t="s">
        <v>39</v>
      </c>
      <c r="B14" s="58" t="s">
        <v>50</v>
      </c>
      <c r="C14" s="159">
        <v>1037.3333333333335</v>
      </c>
      <c r="D14" s="159">
        <v>960.24999999999989</v>
      </c>
      <c r="E14" s="159">
        <v>867.91666666666663</v>
      </c>
      <c r="F14" s="159">
        <v>893.91666666666674</v>
      </c>
      <c r="G14" s="159">
        <v>858.91666666666674</v>
      </c>
      <c r="H14" s="159">
        <v>781.08333333333337</v>
      </c>
      <c r="I14" s="159">
        <v>560.41666666666663</v>
      </c>
      <c r="J14" s="159">
        <v>454.25</v>
      </c>
      <c r="K14" s="159">
        <v>441.33333333333331</v>
      </c>
      <c r="L14" s="159">
        <v>429.75</v>
      </c>
      <c r="M14" s="159">
        <v>417.66666666666669</v>
      </c>
      <c r="N14" s="41">
        <f t="shared" si="0"/>
        <v>-0.59736503856041134</v>
      </c>
      <c r="O14" s="41">
        <f t="shared" si="1"/>
        <v>-2.8117122357960045E-2</v>
      </c>
      <c r="R14" s="1"/>
      <c r="S14" s="1"/>
      <c r="T14" s="1"/>
      <c r="U14" s="1"/>
      <c r="V14" s="1"/>
      <c r="W14" s="1"/>
      <c r="X14" s="1"/>
      <c r="Y14" s="1"/>
      <c r="Z14" s="1"/>
      <c r="AA14" s="1"/>
      <c r="AB14" s="1"/>
    </row>
    <row r="15" spans="1:28" x14ac:dyDescent="0.25">
      <c r="A15" s="54" t="s">
        <v>51</v>
      </c>
      <c r="B15" s="55" t="s">
        <v>47</v>
      </c>
      <c r="C15" s="135">
        <f t="shared" ref="C15:M15" si="2">C4/C$14</f>
        <v>4.4585475578406163E-2</v>
      </c>
      <c r="D15" s="135">
        <f t="shared" si="2"/>
        <v>4.3912175648702596E-2</v>
      </c>
      <c r="E15" s="135">
        <f t="shared" si="2"/>
        <v>4.330292846855497E-2</v>
      </c>
      <c r="F15" s="135">
        <f t="shared" si="2"/>
        <v>3.6170411112146916E-2</v>
      </c>
      <c r="G15" s="135">
        <f t="shared" si="2"/>
        <v>2.9688561172019012E-2</v>
      </c>
      <c r="H15" s="135">
        <f t="shared" si="2"/>
        <v>2.9126213592233007E-2</v>
      </c>
      <c r="I15" s="135">
        <f t="shared" si="2"/>
        <v>2.9739776951672868E-2</v>
      </c>
      <c r="J15" s="135">
        <f t="shared" si="2"/>
        <v>2.2748119611080538E-2</v>
      </c>
      <c r="K15" s="135">
        <f t="shared" si="2"/>
        <v>2.3225075528700907E-2</v>
      </c>
      <c r="L15" s="135">
        <f t="shared" si="2"/>
        <v>2.8698855923986816E-2</v>
      </c>
      <c r="M15" s="135">
        <f t="shared" si="2"/>
        <v>3.6911412609736627E-2</v>
      </c>
      <c r="N15" s="49">
        <f>(M15-C15)*100</f>
        <v>-0.76740629686695361</v>
      </c>
      <c r="O15" s="49">
        <f>(M15-L15)*100</f>
        <v>0.821255668574981</v>
      </c>
    </row>
    <row r="16" spans="1:28" x14ac:dyDescent="0.25">
      <c r="A16" s="51" t="s">
        <v>51</v>
      </c>
      <c r="B16" s="52" t="s">
        <v>40</v>
      </c>
      <c r="C16" s="56">
        <f t="shared" ref="C16:M16" si="3">C5/C$14</f>
        <v>6.5552699228791769E-2</v>
      </c>
      <c r="D16" s="56">
        <f t="shared" si="3"/>
        <v>5.7884231536926158E-2</v>
      </c>
      <c r="E16" s="56">
        <f t="shared" si="3"/>
        <v>7.0091214594335094E-2</v>
      </c>
      <c r="F16" s="56">
        <f t="shared" si="3"/>
        <v>7.513750349585159E-2</v>
      </c>
      <c r="G16" s="56">
        <f t="shared" si="3"/>
        <v>8.4117589987387206E-2</v>
      </c>
      <c r="H16" s="56">
        <f t="shared" si="3"/>
        <v>7.1375226715032533E-2</v>
      </c>
      <c r="I16" s="56">
        <f t="shared" si="3"/>
        <v>6.6617100371747215E-2</v>
      </c>
      <c r="J16" s="56">
        <f t="shared" si="3"/>
        <v>7.8701155751238303E-2</v>
      </c>
      <c r="K16" s="56">
        <f t="shared" si="3"/>
        <v>8.327039274924472E-2</v>
      </c>
      <c r="L16" s="56">
        <f t="shared" si="3"/>
        <v>6.1663757998836534E-2</v>
      </c>
      <c r="M16" s="56">
        <f t="shared" si="3"/>
        <v>6.9233838786911417E-2</v>
      </c>
      <c r="N16" s="138">
        <f>(M16-C16)*100</f>
        <v>0.36811395581196477</v>
      </c>
      <c r="O16" s="138">
        <f>(M16-L16)*100</f>
        <v>0.75700807880748833</v>
      </c>
    </row>
    <row r="17" spans="1:15" x14ac:dyDescent="0.25">
      <c r="A17" s="51" t="s">
        <v>51</v>
      </c>
      <c r="B17" s="52" t="s">
        <v>41</v>
      </c>
      <c r="C17" s="136">
        <f t="shared" ref="C17:M17" si="4">C6/C$14</f>
        <v>6.5954370179948582E-2</v>
      </c>
      <c r="D17" s="136">
        <f t="shared" si="4"/>
        <v>7.0207411264427685E-2</v>
      </c>
      <c r="E17" s="136">
        <f t="shared" si="4"/>
        <v>7.0571291406625061E-2</v>
      </c>
      <c r="F17" s="136">
        <f t="shared" si="4"/>
        <v>7.8213852894565117E-2</v>
      </c>
      <c r="G17" s="136">
        <f t="shared" si="4"/>
        <v>9.4110798486465488E-2</v>
      </c>
      <c r="H17" s="136">
        <f t="shared" si="4"/>
        <v>8.1083964579110213E-2</v>
      </c>
      <c r="I17" s="136">
        <f t="shared" si="4"/>
        <v>7.9107806691449817E-2</v>
      </c>
      <c r="J17" s="136">
        <f t="shared" si="4"/>
        <v>7.8701155751238303E-2</v>
      </c>
      <c r="K17" s="136">
        <f t="shared" si="4"/>
        <v>7.8172205438066467E-2</v>
      </c>
      <c r="L17" s="136">
        <f t="shared" si="4"/>
        <v>6.9808027923211169E-2</v>
      </c>
      <c r="M17" s="136">
        <f t="shared" si="4"/>
        <v>6.7238627294493217E-2</v>
      </c>
      <c r="N17" s="138">
        <f t="shared" ref="N17:N25" si="5">(M17-C17)*100</f>
        <v>0.12842571145446346</v>
      </c>
      <c r="O17" s="138">
        <f t="shared" ref="O17:O25" si="6">(M17-L17)*100</f>
        <v>-0.25694006287179522</v>
      </c>
    </row>
    <row r="18" spans="1:15" x14ac:dyDescent="0.25">
      <c r="A18" s="51" t="s">
        <v>51</v>
      </c>
      <c r="B18" s="52" t="s">
        <v>42</v>
      </c>
      <c r="C18" s="136">
        <f t="shared" ref="C18:M18" si="7">C7/C$14</f>
        <v>0.28751606683804626</v>
      </c>
      <c r="D18" s="136">
        <f t="shared" si="7"/>
        <v>0.27518875292892481</v>
      </c>
      <c r="E18" s="136">
        <f t="shared" si="7"/>
        <v>0.2967834853576572</v>
      </c>
      <c r="F18" s="136">
        <f t="shared" si="7"/>
        <v>0.29169385662347347</v>
      </c>
      <c r="G18" s="136">
        <f t="shared" si="7"/>
        <v>0.28786261763849808</v>
      </c>
      <c r="H18" s="136">
        <f t="shared" si="7"/>
        <v>0.30374479889042993</v>
      </c>
      <c r="I18" s="136">
        <f t="shared" si="7"/>
        <v>0.28312267657992563</v>
      </c>
      <c r="J18" s="136">
        <f t="shared" si="7"/>
        <v>0.27224362502293159</v>
      </c>
      <c r="K18" s="136">
        <f t="shared" si="7"/>
        <v>0.23092900302114805</v>
      </c>
      <c r="L18" s="136">
        <f t="shared" si="7"/>
        <v>0.23133604808997479</v>
      </c>
      <c r="M18" s="136">
        <f t="shared" si="7"/>
        <v>0.22565841979249798</v>
      </c>
      <c r="N18" s="138">
        <f t="shared" si="5"/>
        <v>-6.1857647045548276</v>
      </c>
      <c r="O18" s="138">
        <f t="shared" si="6"/>
        <v>-0.56776282974768111</v>
      </c>
    </row>
    <row r="19" spans="1:15" x14ac:dyDescent="0.25">
      <c r="A19" s="51" t="s">
        <v>51</v>
      </c>
      <c r="B19" s="52" t="s">
        <v>43</v>
      </c>
      <c r="C19" s="136">
        <f t="shared" ref="C19:M19" si="8">C8/C$14</f>
        <v>4.6834832904884313E-2</v>
      </c>
      <c r="D19" s="136">
        <f t="shared" si="8"/>
        <v>4.8164540484248897E-2</v>
      </c>
      <c r="E19" s="136">
        <f t="shared" si="8"/>
        <v>4.8295727316370621E-2</v>
      </c>
      <c r="F19" s="136">
        <f t="shared" si="8"/>
        <v>4.6611354525962517E-2</v>
      </c>
      <c r="G19" s="136">
        <f t="shared" si="8"/>
        <v>2.7554089453769283E-2</v>
      </c>
      <c r="H19" s="136">
        <f t="shared" si="8"/>
        <v>1.7923823749066467E-2</v>
      </c>
      <c r="I19" s="136">
        <f t="shared" si="8"/>
        <v>2.4832713754646841E-2</v>
      </c>
      <c r="J19" s="136">
        <f t="shared" si="8"/>
        <v>1.8528710328380112E-2</v>
      </c>
      <c r="K19" s="136">
        <f t="shared" si="8"/>
        <v>4.4561933534743206E-2</v>
      </c>
      <c r="L19" s="136">
        <f t="shared" si="8"/>
        <v>6.5348070583672674E-2</v>
      </c>
      <c r="M19" s="136">
        <f t="shared" si="8"/>
        <v>7.5818036711891454E-2</v>
      </c>
      <c r="N19" s="138">
        <f t="shared" si="5"/>
        <v>2.8983203807007141</v>
      </c>
      <c r="O19" s="138">
        <f t="shared" si="6"/>
        <v>1.0469966128218779</v>
      </c>
    </row>
    <row r="20" spans="1:15" x14ac:dyDescent="0.25">
      <c r="A20" s="51" t="s">
        <v>51</v>
      </c>
      <c r="B20" s="52" t="s">
        <v>44</v>
      </c>
      <c r="C20" s="136">
        <f t="shared" ref="C20:M20" si="9">C9/C$14</f>
        <v>0.15383997429305912</v>
      </c>
      <c r="D20" s="136">
        <f t="shared" si="9"/>
        <v>0.16523474789551332</v>
      </c>
      <c r="E20" s="136">
        <f t="shared" si="9"/>
        <v>0.14546327412385981</v>
      </c>
      <c r="F20" s="136">
        <f t="shared" si="9"/>
        <v>0.12454553929337185</v>
      </c>
      <c r="G20" s="136">
        <f t="shared" si="9"/>
        <v>0.13971087610361888</v>
      </c>
      <c r="H20" s="136">
        <f t="shared" si="9"/>
        <v>0.14093673316974287</v>
      </c>
      <c r="I20" s="136">
        <f t="shared" si="9"/>
        <v>0.13784386617100372</v>
      </c>
      <c r="J20" s="136">
        <f t="shared" si="9"/>
        <v>0.14822968262704089</v>
      </c>
      <c r="K20" s="136">
        <f t="shared" si="9"/>
        <v>0.17673716012084592</v>
      </c>
      <c r="L20" s="136">
        <f t="shared" si="9"/>
        <v>0.14446383556331202</v>
      </c>
      <c r="M20" s="136">
        <f t="shared" si="9"/>
        <v>0.15163607342378291</v>
      </c>
      <c r="N20" s="138">
        <f t="shared" si="5"/>
        <v>-0.22039008692762152</v>
      </c>
      <c r="O20" s="138">
        <f t="shared" si="6"/>
        <v>0.7172237860470887</v>
      </c>
    </row>
    <row r="21" spans="1:15" x14ac:dyDescent="0.25">
      <c r="A21" s="51" t="s">
        <v>51</v>
      </c>
      <c r="B21" s="52" t="s">
        <v>45</v>
      </c>
      <c r="C21" s="136">
        <f t="shared" ref="C21:M21" si="10">C10/C$14</f>
        <v>8.0896529562982003E-2</v>
      </c>
      <c r="D21" s="136">
        <f t="shared" si="10"/>
        <v>8.3051288726894046E-2</v>
      </c>
      <c r="E21" s="136">
        <f t="shared" si="10"/>
        <v>6.7306769083053289E-2</v>
      </c>
      <c r="F21" s="136">
        <f t="shared" si="10"/>
        <v>7.6349398713526612E-2</v>
      </c>
      <c r="G21" s="136">
        <f t="shared" si="10"/>
        <v>7.412438148830891E-2</v>
      </c>
      <c r="H21" s="136">
        <f t="shared" si="10"/>
        <v>7.2228742131654741E-2</v>
      </c>
      <c r="I21" s="136">
        <f t="shared" si="10"/>
        <v>7.7918215613382899E-2</v>
      </c>
      <c r="J21" s="136">
        <f t="shared" si="10"/>
        <v>8.8791047514217583E-2</v>
      </c>
      <c r="K21" s="136">
        <f t="shared" si="10"/>
        <v>9.5166163141993956E-2</v>
      </c>
      <c r="L21" s="136">
        <f t="shared" si="10"/>
        <v>9.6373860771766531E-2</v>
      </c>
      <c r="M21" s="136">
        <f t="shared" si="10"/>
        <v>9.5171588188347964E-2</v>
      </c>
      <c r="N21" s="138">
        <f t="shared" si="5"/>
        <v>1.4275058625365959</v>
      </c>
      <c r="O21" s="138">
        <f t="shared" si="6"/>
        <v>-0.12022725834185677</v>
      </c>
    </row>
    <row r="22" spans="1:15" x14ac:dyDescent="0.25">
      <c r="A22" s="51" t="s">
        <v>51</v>
      </c>
      <c r="B22" s="52" t="s">
        <v>46</v>
      </c>
      <c r="C22" s="136">
        <f t="shared" ref="C22:M22" si="11">C11/C$14</f>
        <v>3.108933161953727E-2</v>
      </c>
      <c r="D22" s="136">
        <f t="shared" si="11"/>
        <v>3.8618415343226596E-2</v>
      </c>
      <c r="E22" s="136">
        <f t="shared" si="11"/>
        <v>3.1108977436389823E-2</v>
      </c>
      <c r="F22" s="136">
        <f t="shared" si="11"/>
        <v>3.9060315092756592E-2</v>
      </c>
      <c r="G22" s="136">
        <f t="shared" si="11"/>
        <v>3.3860483166779851E-2</v>
      </c>
      <c r="H22" s="136">
        <f t="shared" si="11"/>
        <v>4.5983143070521704E-2</v>
      </c>
      <c r="I22" s="136">
        <f t="shared" si="11"/>
        <v>4.3866171003717473E-2</v>
      </c>
      <c r="J22" s="136">
        <f t="shared" si="11"/>
        <v>4.0176114474408366E-2</v>
      </c>
      <c r="K22" s="136">
        <f t="shared" si="11"/>
        <v>4.4939577039274925E-2</v>
      </c>
      <c r="L22" s="136">
        <f t="shared" si="11"/>
        <v>6.0694202055458599E-2</v>
      </c>
      <c r="M22" s="136">
        <f t="shared" si="11"/>
        <v>6.9233838786911417E-2</v>
      </c>
      <c r="N22" s="138">
        <f t="shared" si="5"/>
        <v>3.8144507167374151</v>
      </c>
      <c r="O22" s="138">
        <f t="shared" si="6"/>
        <v>0.85396367314528177</v>
      </c>
    </row>
    <row r="23" spans="1:15" x14ac:dyDescent="0.25">
      <c r="A23" s="51" t="s">
        <v>51</v>
      </c>
      <c r="B23" s="52" t="s">
        <v>48</v>
      </c>
      <c r="C23" s="136">
        <f t="shared" ref="C23:M23" si="12">C12/C$14</f>
        <v>0.11913560411311051</v>
      </c>
      <c r="D23" s="136">
        <f t="shared" si="12"/>
        <v>0.13008765078538578</v>
      </c>
      <c r="E23" s="136">
        <f t="shared" si="12"/>
        <v>0.13163706192990879</v>
      </c>
      <c r="F23" s="136">
        <f t="shared" si="12"/>
        <v>0.13629160063391441</v>
      </c>
      <c r="G23" s="136">
        <f t="shared" si="12"/>
        <v>0.12700106723585911</v>
      </c>
      <c r="H23" s="136">
        <f t="shared" si="12"/>
        <v>0.13613570895124291</v>
      </c>
      <c r="I23" s="136">
        <f t="shared" si="12"/>
        <v>0.16698884758364313</v>
      </c>
      <c r="J23" s="136">
        <f t="shared" si="12"/>
        <v>0.15776921665749405</v>
      </c>
      <c r="K23" s="136">
        <f t="shared" si="12"/>
        <v>0.12990936555891239</v>
      </c>
      <c r="L23" s="136">
        <f t="shared" si="12"/>
        <v>0.13728912158231529</v>
      </c>
      <c r="M23" s="136">
        <f t="shared" si="12"/>
        <v>0.13786911412609737</v>
      </c>
      <c r="N23" s="138">
        <f t="shared" si="5"/>
        <v>1.8733510012986856</v>
      </c>
      <c r="O23" s="138">
        <f t="shared" si="6"/>
        <v>5.7999254378207632E-2</v>
      </c>
    </row>
    <row r="24" spans="1:15" x14ac:dyDescent="0.25">
      <c r="A24" s="51" t="s">
        <v>51</v>
      </c>
      <c r="B24" s="52" t="s">
        <v>49</v>
      </c>
      <c r="C24" s="136">
        <f t="shared" ref="C24:M24" si="13">C13/C$14</f>
        <v>0.10459511568123392</v>
      </c>
      <c r="D24" s="136">
        <f t="shared" si="13"/>
        <v>8.765078538575026E-2</v>
      </c>
      <c r="E24" s="136">
        <f t="shared" si="13"/>
        <v>9.5439270283245323E-2</v>
      </c>
      <c r="F24" s="136">
        <f t="shared" si="13"/>
        <v>9.5926167614430874E-2</v>
      </c>
      <c r="G24" s="136">
        <f t="shared" si="13"/>
        <v>0.10196953526729406</v>
      </c>
      <c r="H24" s="136">
        <f t="shared" si="13"/>
        <v>0.10146164515096553</v>
      </c>
      <c r="I24" s="136">
        <f t="shared" si="13"/>
        <v>8.9962825278810415E-2</v>
      </c>
      <c r="J24" s="136">
        <f t="shared" si="13"/>
        <v>9.4111172261970286E-2</v>
      </c>
      <c r="K24" s="136">
        <f t="shared" si="13"/>
        <v>9.3089123867069495E-2</v>
      </c>
      <c r="L24" s="136">
        <f t="shared" si="13"/>
        <v>0.10432421950746559</v>
      </c>
      <c r="M24" s="136">
        <f t="shared" si="13"/>
        <v>7.1229050279329603E-2</v>
      </c>
      <c r="N24" s="138">
        <f t="shared" si="5"/>
        <v>-3.3366065401904317</v>
      </c>
      <c r="O24" s="138">
        <f t="shared" si="6"/>
        <v>-3.3095169228135992</v>
      </c>
    </row>
    <row r="25" spans="1:15" x14ac:dyDescent="0.25">
      <c r="A25" s="57" t="s">
        <v>51</v>
      </c>
      <c r="B25" s="58" t="s">
        <v>50</v>
      </c>
      <c r="C25" s="59">
        <f t="shared" ref="C25:M25" si="14">C14/C$14</f>
        <v>1</v>
      </c>
      <c r="D25" s="59">
        <f t="shared" si="14"/>
        <v>1</v>
      </c>
      <c r="E25" s="59">
        <f t="shared" si="14"/>
        <v>1</v>
      </c>
      <c r="F25" s="59">
        <f t="shared" si="14"/>
        <v>1</v>
      </c>
      <c r="G25" s="59">
        <f t="shared" si="14"/>
        <v>1</v>
      </c>
      <c r="H25" s="59">
        <f t="shared" si="14"/>
        <v>1</v>
      </c>
      <c r="I25" s="59">
        <f t="shared" si="14"/>
        <v>1</v>
      </c>
      <c r="J25" s="59">
        <f t="shared" si="14"/>
        <v>1</v>
      </c>
      <c r="K25" s="59">
        <f t="shared" si="14"/>
        <v>1</v>
      </c>
      <c r="L25" s="59">
        <f t="shared" si="14"/>
        <v>1</v>
      </c>
      <c r="M25" s="59">
        <f t="shared" si="14"/>
        <v>1</v>
      </c>
      <c r="N25" s="50">
        <f t="shared" si="5"/>
        <v>0</v>
      </c>
      <c r="O25" s="50">
        <f t="shared" si="6"/>
        <v>0</v>
      </c>
    </row>
    <row r="26" spans="1:15" x14ac:dyDescent="0.25">
      <c r="A26" s="54" t="s">
        <v>52</v>
      </c>
      <c r="B26" s="55" t="s">
        <v>47</v>
      </c>
      <c r="C26" s="60">
        <v>1.7359354336698198</v>
      </c>
      <c r="D26" s="60">
        <v>1.6138093227583754</v>
      </c>
      <c r="E26" s="60">
        <v>1.4713288600283565</v>
      </c>
      <c r="F26" s="60">
        <v>1.3114018100252745</v>
      </c>
      <c r="G26" s="60">
        <v>1.1282126436581075</v>
      </c>
      <c r="H26" s="60">
        <v>0.88977595092623929</v>
      </c>
      <c r="I26" s="60">
        <v>0.7938197209243899</v>
      </c>
      <c r="J26" s="60">
        <v>0.58155290910211732</v>
      </c>
      <c r="K26" s="60">
        <v>0.36056280364331267</v>
      </c>
      <c r="L26" s="60">
        <v>0.35765503909780211</v>
      </c>
      <c r="M26" s="60">
        <v>0.35765503909780211</v>
      </c>
      <c r="N26" s="39">
        <f>M26/C26-1</f>
        <v>-0.79396984924623115</v>
      </c>
      <c r="O26" s="39">
        <f>M26/L26-1</f>
        <v>0</v>
      </c>
    </row>
    <row r="27" spans="1:15" x14ac:dyDescent="0.25">
      <c r="A27" s="51" t="s">
        <v>52</v>
      </c>
      <c r="B27" s="52" t="s">
        <v>40</v>
      </c>
      <c r="C27" s="160">
        <v>1.8198095070370861</v>
      </c>
      <c r="D27" s="160">
        <v>1.4969400783692159</v>
      </c>
      <c r="E27" s="160">
        <v>1.2236017552356215</v>
      </c>
      <c r="F27" s="160">
        <v>1.3391743348155976</v>
      </c>
      <c r="G27" s="160">
        <v>1.4785952244676326</v>
      </c>
      <c r="H27" s="160">
        <v>1.5904988332672918</v>
      </c>
      <c r="I27" s="160">
        <v>1.2272707260159381</v>
      </c>
      <c r="J27" s="160">
        <v>0.82184945479094207</v>
      </c>
      <c r="K27" s="160">
        <v>0.78699423237793331</v>
      </c>
      <c r="L27" s="160">
        <v>0.8090080570598337</v>
      </c>
      <c r="M27" s="160">
        <v>0.8090080570598337</v>
      </c>
      <c r="N27" s="40">
        <f t="shared" ref="N27:N36" si="15">M27/C27-1</f>
        <v>-0.55544354838709675</v>
      </c>
      <c r="O27" s="40">
        <f t="shared" ref="O27:O36" si="16">M27/L27-1</f>
        <v>0</v>
      </c>
    </row>
    <row r="28" spans="1:15" x14ac:dyDescent="0.25">
      <c r="A28" s="51" t="s">
        <v>52</v>
      </c>
      <c r="B28" s="52" t="s">
        <v>41</v>
      </c>
      <c r="C28" s="160">
        <v>1.0834870469886551</v>
      </c>
      <c r="D28" s="160">
        <v>1.1389793413286631</v>
      </c>
      <c r="E28" s="160">
        <v>1.1223316530266607</v>
      </c>
      <c r="F28" s="160">
        <v>1.0196709084976459</v>
      </c>
      <c r="G28" s="160">
        <v>1.1639508737816666</v>
      </c>
      <c r="H28" s="160">
        <v>1.3456881377451926</v>
      </c>
      <c r="I28" s="160">
        <v>1.054353592460151</v>
      </c>
      <c r="J28" s="160">
        <v>0.73804751472210572</v>
      </c>
      <c r="K28" s="160">
        <v>0.5951548567965852</v>
      </c>
      <c r="L28" s="160">
        <v>0.57434524641908224</v>
      </c>
      <c r="M28" s="160">
        <v>0.57434524641908224</v>
      </c>
      <c r="N28" s="40">
        <f t="shared" si="15"/>
        <v>-0.46991037131882196</v>
      </c>
      <c r="O28" s="40">
        <f t="shared" si="16"/>
        <v>0</v>
      </c>
    </row>
    <row r="29" spans="1:15" x14ac:dyDescent="0.25">
      <c r="A29" s="51" t="s">
        <v>52</v>
      </c>
      <c r="B29" s="52" t="s">
        <v>42</v>
      </c>
      <c r="C29" s="160">
        <v>4.4838650498885952</v>
      </c>
      <c r="D29" s="160">
        <v>3.560628580774635</v>
      </c>
      <c r="E29" s="160">
        <v>3.1547228917676353</v>
      </c>
      <c r="F29" s="160">
        <v>3.0751335409819491</v>
      </c>
      <c r="G29" s="160">
        <v>3.1129384826051503</v>
      </c>
      <c r="H29" s="160">
        <v>2.9517700472641359</v>
      </c>
      <c r="I29" s="160">
        <v>2.8323860210856067</v>
      </c>
      <c r="J29" s="160">
        <v>1.8942265486993308</v>
      </c>
      <c r="K29" s="160">
        <v>1.4763824570744786</v>
      </c>
      <c r="L29" s="160">
        <v>1.2167222001361775</v>
      </c>
      <c r="M29" s="160">
        <v>1.2167222001361775</v>
      </c>
      <c r="N29" s="40">
        <f t="shared" si="15"/>
        <v>-0.72864433104060344</v>
      </c>
      <c r="O29" s="40">
        <f t="shared" si="16"/>
        <v>0</v>
      </c>
    </row>
    <row r="30" spans="1:15" x14ac:dyDescent="0.25">
      <c r="A30" s="51" t="s">
        <v>52</v>
      </c>
      <c r="B30" s="52" t="s">
        <v>43</v>
      </c>
      <c r="C30" s="160">
        <v>2.1413899491887669</v>
      </c>
      <c r="D30" s="160">
        <v>2.0201138193803412</v>
      </c>
      <c r="E30" s="160">
        <v>1.9230929155336012</v>
      </c>
      <c r="F30" s="160">
        <v>1.7429112369610835</v>
      </c>
      <c r="G30" s="160">
        <v>1.7325161401203613</v>
      </c>
      <c r="H30" s="160">
        <v>0.98406916758836538</v>
      </c>
      <c r="I30" s="160">
        <v>0.58212542308044146</v>
      </c>
      <c r="J30" s="160">
        <v>0.57866039080020071</v>
      </c>
      <c r="K30" s="160">
        <v>0.34996826030431299</v>
      </c>
      <c r="L30" s="160">
        <v>0.81774761813681063</v>
      </c>
      <c r="M30" s="160">
        <v>0.81774761813681063</v>
      </c>
      <c r="N30" s="40">
        <f t="shared" si="15"/>
        <v>-0.61812297734627841</v>
      </c>
      <c r="O30" s="40">
        <f t="shared" si="16"/>
        <v>0</v>
      </c>
    </row>
    <row r="31" spans="1:15" x14ac:dyDescent="0.25">
      <c r="A31" s="51" t="s">
        <v>52</v>
      </c>
      <c r="B31" s="52" t="s">
        <v>44</v>
      </c>
      <c r="C31" s="160">
        <v>2.4326311310163051</v>
      </c>
      <c r="D31" s="160">
        <v>2.2461372304224803</v>
      </c>
      <c r="E31" s="160">
        <v>2.2332351366707064</v>
      </c>
      <c r="F31" s="160">
        <v>1.7769701849034243</v>
      </c>
      <c r="G31" s="160">
        <v>1.5670179320336468</v>
      </c>
      <c r="H31" s="160">
        <v>1.6890013638686012</v>
      </c>
      <c r="I31" s="160">
        <v>1.549424167826682</v>
      </c>
      <c r="J31" s="160">
        <v>1.0872946279904121</v>
      </c>
      <c r="K31" s="160">
        <v>0.94771743194849289</v>
      </c>
      <c r="L31" s="160">
        <v>1.0978508865145908</v>
      </c>
      <c r="M31" s="160">
        <v>1.0978508865145908</v>
      </c>
      <c r="N31" s="40">
        <f t="shared" si="15"/>
        <v>-0.54869816779170688</v>
      </c>
      <c r="O31" s="40">
        <f t="shared" si="16"/>
        <v>0</v>
      </c>
    </row>
    <row r="32" spans="1:15" x14ac:dyDescent="0.25">
      <c r="A32" s="51" t="s">
        <v>52</v>
      </c>
      <c r="B32" s="52" t="s">
        <v>45</v>
      </c>
      <c r="C32" s="160">
        <v>1.0153346411966464</v>
      </c>
      <c r="D32" s="160">
        <v>0.94234284210601182</v>
      </c>
      <c r="E32" s="160">
        <v>0.89555322730432296</v>
      </c>
      <c r="F32" s="160">
        <v>0.65599039951967641</v>
      </c>
      <c r="G32" s="160">
        <v>0.76641389045166197</v>
      </c>
      <c r="H32" s="160">
        <v>0.71494531416980434</v>
      </c>
      <c r="I32" s="160">
        <v>0.63353138441486589</v>
      </c>
      <c r="J32" s="160">
        <v>0.49035516312169825</v>
      </c>
      <c r="K32" s="160">
        <v>0.45292347128034732</v>
      </c>
      <c r="L32" s="160">
        <v>0.47163931720102276</v>
      </c>
      <c r="M32" s="160">
        <v>0.47163931720102276</v>
      </c>
      <c r="N32" s="40">
        <f t="shared" si="15"/>
        <v>-0.53548387096774208</v>
      </c>
      <c r="O32" s="40">
        <f t="shared" si="16"/>
        <v>0</v>
      </c>
    </row>
    <row r="33" spans="1:15" x14ac:dyDescent="0.25">
      <c r="A33" s="51" t="s">
        <v>52</v>
      </c>
      <c r="B33" s="52" t="s">
        <v>46</v>
      </c>
      <c r="C33" s="160">
        <v>1.0022028551498294</v>
      </c>
      <c r="D33" s="160">
        <v>0.64213990884599992</v>
      </c>
      <c r="E33" s="160">
        <v>0.73837793136038754</v>
      </c>
      <c r="F33" s="160">
        <v>0.53760550508037197</v>
      </c>
      <c r="G33" s="160">
        <v>0.69523674885393794</v>
      </c>
      <c r="H33" s="160">
        <v>0.5790874113365736</v>
      </c>
      <c r="I33" s="160">
        <v>0.71514806385691465</v>
      </c>
      <c r="J33" s="160">
        <v>0.48948649382317821</v>
      </c>
      <c r="K33" s="160">
        <v>0.36338149880432552</v>
      </c>
      <c r="L33" s="160">
        <v>0.39490774755903874</v>
      </c>
      <c r="M33" s="160">
        <v>0.39490774755903874</v>
      </c>
      <c r="N33" s="40">
        <f t="shared" si="15"/>
        <v>-0.60596026490066224</v>
      </c>
      <c r="O33" s="40">
        <f t="shared" si="16"/>
        <v>0</v>
      </c>
    </row>
    <row r="34" spans="1:15" x14ac:dyDescent="0.25">
      <c r="A34" s="51" t="s">
        <v>52</v>
      </c>
      <c r="B34" s="52" t="s">
        <v>48</v>
      </c>
      <c r="C34" s="160">
        <v>2.224781521931483</v>
      </c>
      <c r="D34" s="160">
        <v>2.0961569231412898</v>
      </c>
      <c r="E34" s="160">
        <v>2.1187722372142908</v>
      </c>
      <c r="F34" s="160">
        <v>1.9378497246302819</v>
      </c>
      <c r="G34" s="160">
        <v>2.0664743234204757</v>
      </c>
      <c r="H34" s="160">
        <v>1.8502153825974028</v>
      </c>
      <c r="I34" s="160">
        <v>1.8035712973218379</v>
      </c>
      <c r="J34" s="160">
        <v>1.587312356498765</v>
      </c>
      <c r="K34" s="160">
        <v>1.2155731314238094</v>
      </c>
      <c r="L34" s="160">
        <v>0.97245850513904741</v>
      </c>
      <c r="M34" s="160">
        <v>0.97245850513904741</v>
      </c>
      <c r="N34" s="40">
        <f t="shared" si="15"/>
        <v>-0.56289707750952978</v>
      </c>
      <c r="O34" s="40">
        <f t="shared" si="16"/>
        <v>0</v>
      </c>
    </row>
    <row r="35" spans="1:15" x14ac:dyDescent="0.25">
      <c r="A35" s="51" t="s">
        <v>52</v>
      </c>
      <c r="B35" s="52" t="s">
        <v>49</v>
      </c>
      <c r="C35" s="160">
        <v>2.7996073857371395</v>
      </c>
      <c r="D35" s="160">
        <v>2.0746094571597928</v>
      </c>
      <c r="E35" s="160">
        <v>1.6093360612376273</v>
      </c>
      <c r="F35" s="160">
        <v>1.5838416285843577</v>
      </c>
      <c r="G35" s="160">
        <v>1.6396107000133846</v>
      </c>
      <c r="H35" s="160">
        <v>1.6746655449116299</v>
      </c>
      <c r="I35" s="160">
        <v>1.5153253408286966</v>
      </c>
      <c r="J35" s="160">
        <v>0.96400823470174701</v>
      </c>
      <c r="K35" s="160">
        <v>0.81741524694544831</v>
      </c>
      <c r="L35" s="160">
        <v>0.78554720612886164</v>
      </c>
      <c r="M35" s="160">
        <v>0.78554720612886164</v>
      </c>
      <c r="N35" s="40">
        <f t="shared" si="15"/>
        <v>-0.71940808195788275</v>
      </c>
      <c r="O35" s="40">
        <f t="shared" si="16"/>
        <v>0</v>
      </c>
    </row>
    <row r="36" spans="1:15" x14ac:dyDescent="0.25">
      <c r="A36" s="57" t="s">
        <v>52</v>
      </c>
      <c r="B36" s="58" t="s">
        <v>50</v>
      </c>
      <c r="C36" s="61">
        <v>2.1573285644675253</v>
      </c>
      <c r="D36" s="61">
        <v>1.840731096750412</v>
      </c>
      <c r="E36" s="61">
        <v>1.7039479778161142</v>
      </c>
      <c r="F36" s="61">
        <v>1.5401039823791403</v>
      </c>
      <c r="G36" s="61">
        <v>1.5862405587115733</v>
      </c>
      <c r="H36" s="61">
        <v>1.5241336290332981</v>
      </c>
      <c r="I36" s="61">
        <v>1.3860196473201807</v>
      </c>
      <c r="J36" s="61">
        <v>0.99445024306286289</v>
      </c>
      <c r="K36" s="61">
        <v>0.80605922303876076</v>
      </c>
      <c r="L36" s="61">
        <v>0.78313880851463524</v>
      </c>
      <c r="M36" s="61">
        <v>0.78313880851463524</v>
      </c>
      <c r="N36" s="41">
        <f t="shared" si="15"/>
        <v>-0.63698677085475364</v>
      </c>
      <c r="O36" s="41">
        <f t="shared" si="16"/>
        <v>0</v>
      </c>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174E0-6E34-456D-8BF8-CDECE8116E82}">
  <dimension ref="A1:O63"/>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ColWidth="8.85546875" defaultRowHeight="15" x14ac:dyDescent="0.25"/>
  <cols>
    <col min="1" max="1" width="31.42578125" customWidth="1"/>
    <col min="2" max="2" width="60.28515625" customWidth="1"/>
    <col min="3" max="7" width="11.140625" customWidth="1"/>
    <col min="8" max="8" width="9.7109375" customWidth="1"/>
    <col min="13" max="13" width="9.140625"/>
  </cols>
  <sheetData>
    <row r="1" spans="1:15" ht="15.75" x14ac:dyDescent="0.25">
      <c r="A1" s="2" t="s">
        <v>116</v>
      </c>
    </row>
    <row r="2" spans="1:15" ht="15.75" x14ac:dyDescent="0.25">
      <c r="A2" s="3" t="s">
        <v>31</v>
      </c>
    </row>
    <row r="3" spans="1:15" ht="102" x14ac:dyDescent="0.25">
      <c r="A3" s="79" t="s">
        <v>115</v>
      </c>
      <c r="B3" s="79" t="s">
        <v>75</v>
      </c>
      <c r="C3" s="80">
        <v>2014</v>
      </c>
      <c r="D3" s="80">
        <v>2015</v>
      </c>
      <c r="E3" s="80">
        <v>2016</v>
      </c>
      <c r="F3" s="80">
        <v>2017</v>
      </c>
      <c r="G3" s="80">
        <v>2018</v>
      </c>
      <c r="H3" s="80">
        <v>2019</v>
      </c>
      <c r="I3" s="80">
        <v>2020</v>
      </c>
      <c r="J3" s="80">
        <v>2021</v>
      </c>
      <c r="K3" s="80">
        <v>2022</v>
      </c>
      <c r="L3" s="80">
        <v>2023</v>
      </c>
      <c r="M3" s="80">
        <v>2024</v>
      </c>
      <c r="N3" s="80" t="s">
        <v>88</v>
      </c>
      <c r="O3" s="80" t="s">
        <v>89</v>
      </c>
    </row>
    <row r="4" spans="1:15" x14ac:dyDescent="0.25">
      <c r="A4" s="85" t="s">
        <v>47</v>
      </c>
      <c r="B4" s="11" t="s">
        <v>76</v>
      </c>
      <c r="C4" s="84">
        <v>44.661378889566812</v>
      </c>
      <c r="D4" s="84">
        <v>47.631241997439183</v>
      </c>
      <c r="E4" s="84">
        <v>48.977556109725683</v>
      </c>
      <c r="F4" s="84">
        <v>47.426470588235297</v>
      </c>
      <c r="G4" s="84">
        <v>42.62536873156342</v>
      </c>
      <c r="H4" s="84">
        <v>43.286219081272087</v>
      </c>
      <c r="I4" s="84">
        <v>39.603960396039604</v>
      </c>
      <c r="J4" s="84">
        <v>34.559789750328513</v>
      </c>
      <c r="K4" s="84">
        <v>34.308943089430898</v>
      </c>
      <c r="L4" s="84">
        <v>38.074712643678161</v>
      </c>
      <c r="M4" s="84">
        <v>33.694181326116372</v>
      </c>
      <c r="N4" s="81">
        <v>-10.967197563450441</v>
      </c>
      <c r="O4" s="81">
        <v>-4.3805313175617897</v>
      </c>
    </row>
    <row r="5" spans="1:15" x14ac:dyDescent="0.25">
      <c r="A5" s="11" t="s">
        <v>47</v>
      </c>
      <c r="B5" s="87" t="s">
        <v>77</v>
      </c>
      <c r="C5" s="93">
        <v>3.2807377049180326</v>
      </c>
      <c r="D5" s="93">
        <v>3.9363799283154122</v>
      </c>
      <c r="E5" s="93">
        <v>3.8767820773930755</v>
      </c>
      <c r="F5" s="93">
        <v>4.2260981912144704</v>
      </c>
      <c r="G5" s="93">
        <v>3.8737024221453287</v>
      </c>
      <c r="H5" s="93">
        <v>4.128571428571429</v>
      </c>
      <c r="I5" s="93">
        <v>3.7149999999999999</v>
      </c>
      <c r="J5" s="93">
        <v>2.9277566539923954</v>
      </c>
      <c r="K5" s="93">
        <v>4.1611374407582939</v>
      </c>
      <c r="L5" s="93">
        <v>4.4226415094339622</v>
      </c>
      <c r="M5" s="93">
        <v>3.9477911646586343</v>
      </c>
      <c r="N5" s="82">
        <v>0.20332422757864688</v>
      </c>
      <c r="O5" s="82">
        <v>-0.10736803870773193</v>
      </c>
    </row>
    <row r="6" spans="1:15" x14ac:dyDescent="0.25">
      <c r="A6" s="11" t="s">
        <v>47</v>
      </c>
      <c r="B6" s="87" t="s">
        <v>36</v>
      </c>
      <c r="C6" s="94">
        <v>4803</v>
      </c>
      <c r="D6" s="94">
        <v>4393</v>
      </c>
      <c r="E6" s="94">
        <v>3807</v>
      </c>
      <c r="F6" s="94">
        <v>3271</v>
      </c>
      <c r="G6" s="94">
        <v>2239</v>
      </c>
      <c r="H6" s="94">
        <v>2023</v>
      </c>
      <c r="I6" s="94">
        <v>1486</v>
      </c>
      <c r="J6" s="94">
        <v>770</v>
      </c>
      <c r="K6" s="94">
        <v>878</v>
      </c>
      <c r="L6" s="94">
        <v>1172</v>
      </c>
      <c r="M6" s="94">
        <v>983</v>
      </c>
      <c r="N6" s="82">
        <v>-0.79533624817822191</v>
      </c>
      <c r="O6" s="82">
        <v>-0.1612627986348123</v>
      </c>
    </row>
    <row r="7" spans="1:15" x14ac:dyDescent="0.25">
      <c r="A7" s="11" t="s">
        <v>47</v>
      </c>
      <c r="B7" s="87" t="s">
        <v>35</v>
      </c>
      <c r="C7" s="94">
        <v>1464</v>
      </c>
      <c r="D7" s="94">
        <v>1116</v>
      </c>
      <c r="E7" s="94">
        <v>982</v>
      </c>
      <c r="F7" s="94">
        <v>774</v>
      </c>
      <c r="G7" s="94">
        <v>578</v>
      </c>
      <c r="H7" s="94">
        <v>490</v>
      </c>
      <c r="I7" s="94">
        <v>400</v>
      </c>
      <c r="J7" s="94">
        <v>263</v>
      </c>
      <c r="K7" s="94">
        <v>211</v>
      </c>
      <c r="L7" s="94">
        <v>265</v>
      </c>
      <c r="M7" s="94">
        <v>249</v>
      </c>
      <c r="N7" s="82">
        <v>-0.82991803278688525</v>
      </c>
      <c r="O7" s="82">
        <v>-6.0377358490566024E-2</v>
      </c>
    </row>
    <row r="8" spans="1:15" x14ac:dyDescent="0.25">
      <c r="A8" s="11" t="s">
        <v>47</v>
      </c>
      <c r="B8" s="87" t="s">
        <v>78</v>
      </c>
      <c r="C8" s="94">
        <v>3278</v>
      </c>
      <c r="D8" s="94">
        <v>2343</v>
      </c>
      <c r="E8" s="94">
        <v>2005</v>
      </c>
      <c r="F8" s="94">
        <v>1632</v>
      </c>
      <c r="G8" s="94">
        <v>1356</v>
      </c>
      <c r="H8" s="94">
        <v>1132</v>
      </c>
      <c r="I8" s="94">
        <v>1010</v>
      </c>
      <c r="J8" s="94">
        <v>761</v>
      </c>
      <c r="K8" s="94">
        <v>615</v>
      </c>
      <c r="L8" s="94">
        <v>696</v>
      </c>
      <c r="M8" s="94">
        <v>739</v>
      </c>
      <c r="N8" s="82">
        <v>-0.77455765710799263</v>
      </c>
      <c r="O8" s="82">
        <v>6.178160919540221E-2</v>
      </c>
    </row>
    <row r="9" spans="1:15" x14ac:dyDescent="0.25">
      <c r="A9" s="95" t="s">
        <v>47</v>
      </c>
      <c r="B9" s="91" t="s">
        <v>79</v>
      </c>
      <c r="C9" s="96">
        <v>3.3133007931665648</v>
      </c>
      <c r="D9" s="96">
        <v>3.9214682031583439</v>
      </c>
      <c r="E9" s="96">
        <v>3.9281795511221946</v>
      </c>
      <c r="F9" s="96">
        <v>4.0753676470588234</v>
      </c>
      <c r="G9" s="96">
        <v>3.8495575221238938</v>
      </c>
      <c r="H9" s="96">
        <v>4.021201413427562</v>
      </c>
      <c r="I9" s="96">
        <v>3.7960396039603959</v>
      </c>
      <c r="J9" s="96">
        <v>4.0354796320630753</v>
      </c>
      <c r="K9" s="96">
        <v>3.6666666666666665</v>
      </c>
      <c r="L9" s="96">
        <v>3.6206896551724137</v>
      </c>
      <c r="M9" s="96">
        <v>3.223274695534506</v>
      </c>
      <c r="N9" s="83">
        <v>-2.7171121263040998E-2</v>
      </c>
      <c r="O9" s="83">
        <v>-0.10976222694761262</v>
      </c>
    </row>
    <row r="10" spans="1:15" x14ac:dyDescent="0.25">
      <c r="A10" s="85" t="s">
        <v>40</v>
      </c>
      <c r="B10" s="11" t="s">
        <v>76</v>
      </c>
      <c r="C10" s="86">
        <v>39.927184466019419</v>
      </c>
      <c r="D10" s="86">
        <v>38.415626695604992</v>
      </c>
      <c r="E10" s="86">
        <v>36.5625</v>
      </c>
      <c r="F10" s="86">
        <v>39.453595821615103</v>
      </c>
      <c r="G10" s="86">
        <v>36.870155038759691</v>
      </c>
      <c r="H10" s="86">
        <v>33.892423366107579</v>
      </c>
      <c r="I10" s="86">
        <v>30.79584775086505</v>
      </c>
      <c r="J10" s="86">
        <v>28.281938325991188</v>
      </c>
      <c r="K10" s="86">
        <v>31.111111111111111</v>
      </c>
      <c r="L10" s="86">
        <v>31.926121372031663</v>
      </c>
      <c r="M10" s="86">
        <v>32.640949554896146</v>
      </c>
      <c r="N10" s="81">
        <v>-7.2862349111232732</v>
      </c>
      <c r="O10" s="81">
        <v>0.71482818286448335</v>
      </c>
    </row>
    <row r="11" spans="1:15" x14ac:dyDescent="0.25">
      <c r="A11" s="11" t="s">
        <v>40</v>
      </c>
      <c r="B11" s="87" t="s">
        <v>77</v>
      </c>
      <c r="C11" s="88">
        <v>3.454711246200608</v>
      </c>
      <c r="D11" s="88">
        <v>3.2175141242937855</v>
      </c>
      <c r="E11" s="88">
        <v>3.4140550807217473</v>
      </c>
      <c r="F11" s="88">
        <v>3.8054989816700613</v>
      </c>
      <c r="G11" s="88">
        <v>4.0289093298291725</v>
      </c>
      <c r="H11" s="88">
        <v>3.6450511945392492</v>
      </c>
      <c r="I11" s="88">
        <v>3.6808988764044943</v>
      </c>
      <c r="J11" s="88">
        <v>4.1495327102803738</v>
      </c>
      <c r="K11" s="88">
        <v>4.1101190476190474</v>
      </c>
      <c r="L11" s="88">
        <v>4.333333333333333</v>
      </c>
      <c r="M11" s="88">
        <v>5.0545454545454547</v>
      </c>
      <c r="N11" s="82">
        <v>0.46308767776302528</v>
      </c>
      <c r="O11" s="82">
        <v>0.16643356643356655</v>
      </c>
    </row>
    <row r="12" spans="1:15" x14ac:dyDescent="0.25">
      <c r="A12" s="11" t="s">
        <v>40</v>
      </c>
      <c r="B12" s="87" t="s">
        <v>36</v>
      </c>
      <c r="C12" s="89">
        <v>5683</v>
      </c>
      <c r="D12" s="89">
        <v>4556</v>
      </c>
      <c r="E12" s="89">
        <v>3595</v>
      </c>
      <c r="F12" s="89">
        <v>3737</v>
      </c>
      <c r="G12" s="89">
        <v>3066</v>
      </c>
      <c r="H12" s="89">
        <v>2136</v>
      </c>
      <c r="I12" s="89">
        <v>1638</v>
      </c>
      <c r="J12" s="89">
        <v>1332</v>
      </c>
      <c r="K12" s="89">
        <v>1381</v>
      </c>
      <c r="L12" s="89">
        <v>1573</v>
      </c>
      <c r="M12" s="89">
        <v>1668</v>
      </c>
      <c r="N12" s="82">
        <v>-0.70649304944571534</v>
      </c>
      <c r="O12" s="82">
        <v>6.0394151303242216E-2</v>
      </c>
    </row>
    <row r="13" spans="1:15" x14ac:dyDescent="0.25">
      <c r="A13" s="11" t="s">
        <v>40</v>
      </c>
      <c r="B13" s="87" t="s">
        <v>35</v>
      </c>
      <c r="C13" s="89">
        <v>1645</v>
      </c>
      <c r="D13" s="89">
        <v>1416</v>
      </c>
      <c r="E13" s="89">
        <v>1053</v>
      </c>
      <c r="F13" s="89">
        <v>982</v>
      </c>
      <c r="G13" s="89">
        <v>761</v>
      </c>
      <c r="H13" s="89">
        <v>586</v>
      </c>
      <c r="I13" s="89">
        <v>445</v>
      </c>
      <c r="J13" s="89">
        <v>321</v>
      </c>
      <c r="K13" s="89">
        <v>336</v>
      </c>
      <c r="L13" s="89">
        <v>363</v>
      </c>
      <c r="M13" s="89">
        <v>330</v>
      </c>
      <c r="N13" s="82">
        <v>-0.79939209726443772</v>
      </c>
      <c r="O13" s="82">
        <v>-9.0909090909090939E-2</v>
      </c>
    </row>
    <row r="14" spans="1:15" x14ac:dyDescent="0.25">
      <c r="A14" s="11" t="s">
        <v>40</v>
      </c>
      <c r="B14" s="87" t="s">
        <v>78</v>
      </c>
      <c r="C14" s="89">
        <v>4120</v>
      </c>
      <c r="D14" s="89">
        <v>3686</v>
      </c>
      <c r="E14" s="89">
        <v>2880</v>
      </c>
      <c r="F14" s="89">
        <v>2489</v>
      </c>
      <c r="G14" s="89">
        <v>2064</v>
      </c>
      <c r="H14" s="89">
        <v>1729</v>
      </c>
      <c r="I14" s="89">
        <v>1445</v>
      </c>
      <c r="J14" s="89">
        <v>1135</v>
      </c>
      <c r="K14" s="89">
        <v>1080</v>
      </c>
      <c r="L14" s="89">
        <v>1137</v>
      </c>
      <c r="M14" s="89">
        <v>1011</v>
      </c>
      <c r="N14" s="82">
        <v>-0.75461165048543688</v>
      </c>
      <c r="O14" s="82">
        <v>-0.1108179419525066</v>
      </c>
    </row>
    <row r="15" spans="1:15" x14ac:dyDescent="0.25">
      <c r="A15" s="90" t="s">
        <v>40</v>
      </c>
      <c r="B15" s="91" t="s">
        <v>79</v>
      </c>
      <c r="C15" s="92">
        <v>3.4533980582524273</v>
      </c>
      <c r="D15" s="92">
        <v>3.1172002170374391</v>
      </c>
      <c r="E15" s="92">
        <v>3.1197916666666665</v>
      </c>
      <c r="F15" s="92">
        <v>3.3037364403374849</v>
      </c>
      <c r="G15" s="92">
        <v>3.5508720930232558</v>
      </c>
      <c r="H15" s="92">
        <v>3.5899363794100636</v>
      </c>
      <c r="I15" s="92">
        <v>3.5979238754325258</v>
      </c>
      <c r="J15" s="92">
        <v>2.9964757709251102</v>
      </c>
      <c r="K15" s="92">
        <v>2.463888888888889</v>
      </c>
      <c r="L15" s="92">
        <v>2.8751099384344765</v>
      </c>
      <c r="M15" s="92">
        <v>3.4925816023738872</v>
      </c>
      <c r="N15" s="83">
        <v>1.134637347346179E-2</v>
      </c>
      <c r="O15" s="83">
        <v>0.21476454019550628</v>
      </c>
    </row>
    <row r="16" spans="1:15" x14ac:dyDescent="0.25">
      <c r="A16" s="11" t="s">
        <v>41</v>
      </c>
      <c r="B16" s="11" t="s">
        <v>76</v>
      </c>
      <c r="C16" s="86">
        <v>39.562967222541694</v>
      </c>
      <c r="D16" s="86">
        <v>38.1754539488077</v>
      </c>
      <c r="E16" s="86">
        <v>40.34944034944035</v>
      </c>
      <c r="F16" s="86">
        <v>39.573170731707314</v>
      </c>
      <c r="G16" s="86">
        <v>37.804878048780488</v>
      </c>
      <c r="H16" s="86">
        <v>38.93596986817326</v>
      </c>
      <c r="I16" s="86">
        <v>35.62920766442258</v>
      </c>
      <c r="J16" s="86">
        <v>31.478045763760051</v>
      </c>
      <c r="K16" s="86">
        <v>32.416787264833573</v>
      </c>
      <c r="L16" s="86">
        <v>32.692307692307693</v>
      </c>
      <c r="M16" s="86">
        <v>33.59375</v>
      </c>
      <c r="N16" s="81">
        <v>-5.969217222541694</v>
      </c>
      <c r="O16" s="81">
        <v>0.9014423076923066</v>
      </c>
    </row>
    <row r="17" spans="1:15" x14ac:dyDescent="0.25">
      <c r="A17" s="11" t="s">
        <v>41</v>
      </c>
      <c r="B17" s="87" t="s">
        <v>77</v>
      </c>
      <c r="C17" s="88">
        <v>3.1511627906976742</v>
      </c>
      <c r="D17" s="88">
        <v>3.2234957020057307</v>
      </c>
      <c r="E17" s="88">
        <v>3.8037889039242221</v>
      </c>
      <c r="F17" s="88">
        <v>3.7865947611710324</v>
      </c>
      <c r="G17" s="88">
        <v>4.006048387096774</v>
      </c>
      <c r="H17" s="88">
        <v>3.9975816203143895</v>
      </c>
      <c r="I17" s="88">
        <v>4.0741279069767442</v>
      </c>
      <c r="J17" s="88">
        <v>3.8231827111984282</v>
      </c>
      <c r="K17" s="88">
        <v>4.1785714285714288</v>
      </c>
      <c r="L17" s="88">
        <v>5.052738336713996</v>
      </c>
      <c r="M17" s="88">
        <v>4.5213178294573639</v>
      </c>
      <c r="N17" s="82">
        <v>0.43480934809348093</v>
      </c>
      <c r="O17" s="82">
        <v>-0.10517475314232017</v>
      </c>
    </row>
    <row r="18" spans="1:15" x14ac:dyDescent="0.25">
      <c r="A18" s="11" t="s">
        <v>41</v>
      </c>
      <c r="B18" s="87" t="s">
        <v>36</v>
      </c>
      <c r="C18" s="89">
        <v>6504</v>
      </c>
      <c r="D18" s="89">
        <v>5625</v>
      </c>
      <c r="E18" s="89">
        <v>5622</v>
      </c>
      <c r="F18" s="89">
        <v>4915</v>
      </c>
      <c r="G18" s="89">
        <v>3974</v>
      </c>
      <c r="H18" s="89">
        <v>3306</v>
      </c>
      <c r="I18" s="89">
        <v>2803</v>
      </c>
      <c r="J18" s="89">
        <v>1946</v>
      </c>
      <c r="K18" s="89">
        <v>1872</v>
      </c>
      <c r="L18" s="89">
        <v>2491</v>
      </c>
      <c r="M18" s="89">
        <v>2333</v>
      </c>
      <c r="N18" s="82">
        <v>-0.64129766297662982</v>
      </c>
      <c r="O18" s="82">
        <v>-6.3428342031312757E-2</v>
      </c>
    </row>
    <row r="19" spans="1:15" x14ac:dyDescent="0.25">
      <c r="A19" s="11" t="s">
        <v>41</v>
      </c>
      <c r="B19" s="87" t="s">
        <v>35</v>
      </c>
      <c r="C19" s="89">
        <v>2064</v>
      </c>
      <c r="D19" s="89">
        <v>1745</v>
      </c>
      <c r="E19" s="89">
        <v>1478</v>
      </c>
      <c r="F19" s="89">
        <v>1298</v>
      </c>
      <c r="G19" s="89">
        <v>992</v>
      </c>
      <c r="H19" s="89">
        <v>827</v>
      </c>
      <c r="I19" s="89">
        <v>688</v>
      </c>
      <c r="J19" s="89">
        <v>509</v>
      </c>
      <c r="K19" s="89">
        <v>448</v>
      </c>
      <c r="L19" s="89">
        <v>493</v>
      </c>
      <c r="M19" s="89">
        <v>516</v>
      </c>
      <c r="N19" s="82">
        <v>-0.75</v>
      </c>
      <c r="O19" s="82">
        <v>4.6653144016227222E-2</v>
      </c>
    </row>
    <row r="20" spans="1:15" x14ac:dyDescent="0.25">
      <c r="A20" s="11" t="s">
        <v>41</v>
      </c>
      <c r="B20" s="87" t="s">
        <v>78</v>
      </c>
      <c r="C20" s="89">
        <v>5217</v>
      </c>
      <c r="D20" s="89">
        <v>4571</v>
      </c>
      <c r="E20" s="89">
        <v>3663</v>
      </c>
      <c r="F20" s="89">
        <v>3280</v>
      </c>
      <c r="G20" s="89">
        <v>2624</v>
      </c>
      <c r="H20" s="89">
        <v>2124</v>
      </c>
      <c r="I20" s="89">
        <v>1931</v>
      </c>
      <c r="J20" s="89">
        <v>1617</v>
      </c>
      <c r="K20" s="89">
        <v>1382</v>
      </c>
      <c r="L20" s="89">
        <v>1508</v>
      </c>
      <c r="M20" s="89">
        <v>1536</v>
      </c>
      <c r="N20" s="82">
        <v>-0.70557791834387573</v>
      </c>
      <c r="O20" s="82">
        <v>1.8567639257294433E-2</v>
      </c>
    </row>
    <row r="21" spans="1:15" x14ac:dyDescent="0.25">
      <c r="A21" s="11" t="s">
        <v>41</v>
      </c>
      <c r="B21" s="91" t="s">
        <v>79</v>
      </c>
      <c r="C21" s="92">
        <v>2.9865823270078589</v>
      </c>
      <c r="D21" s="92">
        <v>2.9840297527893238</v>
      </c>
      <c r="E21" s="92">
        <v>3.2282282282282284</v>
      </c>
      <c r="F21" s="92">
        <v>3.5271341463414636</v>
      </c>
      <c r="G21" s="92">
        <v>3.9611280487804876</v>
      </c>
      <c r="H21" s="92">
        <v>4.5</v>
      </c>
      <c r="I21" s="92">
        <v>4.1004660797514241</v>
      </c>
      <c r="J21" s="92">
        <v>4.3642547928262214</v>
      </c>
      <c r="K21" s="92">
        <v>4.2554269175108539</v>
      </c>
      <c r="L21" s="92">
        <v>4.0092838196286475</v>
      </c>
      <c r="M21" s="92">
        <v>4.1875</v>
      </c>
      <c r="N21" s="83">
        <v>0.40210432578140054</v>
      </c>
      <c r="O21" s="83">
        <v>4.4450876612636359E-2</v>
      </c>
    </row>
    <row r="22" spans="1:15" x14ac:dyDescent="0.25">
      <c r="A22" s="85" t="s">
        <v>42</v>
      </c>
      <c r="B22" s="11" t="s">
        <v>76</v>
      </c>
      <c r="C22" s="84">
        <v>47.687898918848511</v>
      </c>
      <c r="D22" s="84">
        <v>47.499273044489676</v>
      </c>
      <c r="E22" s="84">
        <v>47.875968992248062</v>
      </c>
      <c r="F22" s="84">
        <v>44.600555464793331</v>
      </c>
      <c r="G22" s="84">
        <v>41.947909024211299</v>
      </c>
      <c r="H22" s="84">
        <v>40.686156076346947</v>
      </c>
      <c r="I22" s="84">
        <v>39.134758826454501</v>
      </c>
      <c r="J22" s="84">
        <v>33.219497050605405</v>
      </c>
      <c r="K22" s="84">
        <v>33.384030418250951</v>
      </c>
      <c r="L22" s="84">
        <v>30.483112441214193</v>
      </c>
      <c r="M22" s="84">
        <v>29.86046511627907</v>
      </c>
      <c r="N22" s="81">
        <v>-17.827433802569441</v>
      </c>
      <c r="O22" s="81">
        <v>-0.62264732493512298</v>
      </c>
    </row>
    <row r="23" spans="1:15" x14ac:dyDescent="0.25">
      <c r="A23" s="11" t="s">
        <v>42</v>
      </c>
      <c r="B23" s="87" t="s">
        <v>77</v>
      </c>
      <c r="C23" s="93">
        <v>3.1876536465446601</v>
      </c>
      <c r="D23" s="93">
        <v>3.4309764309764308</v>
      </c>
      <c r="E23" s="93">
        <v>3.4724740932642488</v>
      </c>
      <c r="F23" s="93">
        <v>3.6805860805860804</v>
      </c>
      <c r="G23" s="93">
        <v>3.5063401836466985</v>
      </c>
      <c r="H23" s="93">
        <v>3.6098574821852734</v>
      </c>
      <c r="I23" s="93">
        <v>3.1029224904701396</v>
      </c>
      <c r="J23" s="93">
        <v>3.1476635514018692</v>
      </c>
      <c r="K23" s="93">
        <v>3.3359908883826881</v>
      </c>
      <c r="L23" s="93">
        <v>3.4838709677419355</v>
      </c>
      <c r="M23" s="93">
        <v>3.4890965732087227</v>
      </c>
      <c r="N23" s="82">
        <v>9.4565771595298553E-2</v>
      </c>
      <c r="O23" s="82">
        <v>1.4999423099111286E-3</v>
      </c>
    </row>
    <row r="24" spans="1:15" x14ac:dyDescent="0.25">
      <c r="A24" s="11" t="s">
        <v>42</v>
      </c>
      <c r="B24" s="87" t="s">
        <v>36</v>
      </c>
      <c r="C24" s="94">
        <v>11670</v>
      </c>
      <c r="D24" s="94">
        <v>11209</v>
      </c>
      <c r="E24" s="94">
        <v>10723</v>
      </c>
      <c r="F24" s="94">
        <v>10048</v>
      </c>
      <c r="G24" s="94">
        <v>8019</v>
      </c>
      <c r="H24" s="94">
        <v>6079</v>
      </c>
      <c r="I24" s="94">
        <v>4884</v>
      </c>
      <c r="J24" s="94">
        <v>3368</v>
      </c>
      <c r="K24" s="94">
        <v>2929</v>
      </c>
      <c r="L24" s="94">
        <v>2484</v>
      </c>
      <c r="M24" s="94">
        <v>2240</v>
      </c>
      <c r="N24" s="82">
        <v>-0.80805484147386464</v>
      </c>
      <c r="O24" s="82">
        <v>-9.8228663446054743E-2</v>
      </c>
    </row>
    <row r="25" spans="1:15" x14ac:dyDescent="0.25">
      <c r="A25" s="11" t="s">
        <v>42</v>
      </c>
      <c r="B25" s="87" t="s">
        <v>35</v>
      </c>
      <c r="C25" s="94">
        <v>3661</v>
      </c>
      <c r="D25" s="94">
        <v>3267</v>
      </c>
      <c r="E25" s="94">
        <v>3088</v>
      </c>
      <c r="F25" s="94">
        <v>2730</v>
      </c>
      <c r="G25" s="94">
        <v>2287</v>
      </c>
      <c r="H25" s="94">
        <v>1684</v>
      </c>
      <c r="I25" s="94">
        <v>1574</v>
      </c>
      <c r="J25" s="94">
        <v>1070</v>
      </c>
      <c r="K25" s="94">
        <v>878</v>
      </c>
      <c r="L25" s="94">
        <v>713</v>
      </c>
      <c r="M25" s="94">
        <v>642</v>
      </c>
      <c r="N25" s="82">
        <v>-0.82463807702813441</v>
      </c>
      <c r="O25" s="82">
        <v>-9.9579242636746113E-2</v>
      </c>
    </row>
    <row r="26" spans="1:15" x14ac:dyDescent="0.25">
      <c r="A26" s="11" t="s">
        <v>42</v>
      </c>
      <c r="B26" s="87" t="s">
        <v>78</v>
      </c>
      <c r="C26" s="94">
        <v>7677</v>
      </c>
      <c r="D26" s="94">
        <v>6878</v>
      </c>
      <c r="E26" s="94">
        <v>6450</v>
      </c>
      <c r="F26" s="94">
        <v>6121</v>
      </c>
      <c r="G26" s="94">
        <v>5452</v>
      </c>
      <c r="H26" s="94">
        <v>4139</v>
      </c>
      <c r="I26" s="94">
        <v>4022</v>
      </c>
      <c r="J26" s="94">
        <v>3221</v>
      </c>
      <c r="K26" s="94">
        <v>2630</v>
      </c>
      <c r="L26" s="94">
        <v>2339</v>
      </c>
      <c r="M26" s="94">
        <v>2150</v>
      </c>
      <c r="N26" s="82">
        <v>-0.71994268594503064</v>
      </c>
      <c r="O26" s="82">
        <v>-8.0803762291577597E-2</v>
      </c>
    </row>
    <row r="27" spans="1:15" x14ac:dyDescent="0.25">
      <c r="A27" s="95" t="s">
        <v>42</v>
      </c>
      <c r="B27" s="91" t="s">
        <v>79</v>
      </c>
      <c r="C27" s="96">
        <v>3.5025400547088705</v>
      </c>
      <c r="D27" s="96">
        <v>3.4171270718232045</v>
      </c>
      <c r="E27" s="96">
        <v>3.3686821705426357</v>
      </c>
      <c r="F27" s="96">
        <v>3.3553340957359907</v>
      </c>
      <c r="G27" s="96">
        <v>3.6634262655906089</v>
      </c>
      <c r="H27" s="96">
        <v>3.5907223967141824</v>
      </c>
      <c r="I27" s="96">
        <v>3.6307807061163602</v>
      </c>
      <c r="J27" s="96">
        <v>3.4551381558522198</v>
      </c>
      <c r="K27" s="96">
        <v>3.1847908745247149</v>
      </c>
      <c r="L27" s="96">
        <v>2.5934159897392046</v>
      </c>
      <c r="M27" s="96">
        <v>2.1911627906976743</v>
      </c>
      <c r="N27" s="83">
        <v>-0.37440749956539676</v>
      </c>
      <c r="O27" s="83">
        <v>-0.15510554443754365</v>
      </c>
    </row>
    <row r="28" spans="1:15" x14ac:dyDescent="0.25">
      <c r="A28" s="85" t="s">
        <v>43</v>
      </c>
      <c r="B28" s="11" t="s">
        <v>76</v>
      </c>
      <c r="C28" s="84">
        <v>47.2027972027972</v>
      </c>
      <c r="D28" s="84">
        <v>49.271433412402573</v>
      </c>
      <c r="E28" s="84">
        <v>50.039123630672925</v>
      </c>
      <c r="F28" s="84">
        <v>41.810344827586206</v>
      </c>
      <c r="G28" s="84">
        <v>41.845140032948926</v>
      </c>
      <c r="H28" s="84">
        <v>37.653920933246923</v>
      </c>
      <c r="I28" s="84">
        <v>30.172413793103448</v>
      </c>
      <c r="J28" s="84">
        <v>34.609494640122513</v>
      </c>
      <c r="K28" s="84">
        <v>32.615894039735096</v>
      </c>
      <c r="L28" s="84">
        <v>38.095238095238095</v>
      </c>
      <c r="M28" s="84">
        <v>40.290620871862615</v>
      </c>
      <c r="N28" s="81">
        <v>-6.9121763309345852</v>
      </c>
      <c r="O28" s="81">
        <v>2.1953827766245197</v>
      </c>
    </row>
    <row r="29" spans="1:15" x14ac:dyDescent="0.25">
      <c r="A29" s="11" t="s">
        <v>43</v>
      </c>
      <c r="B29" s="87" t="s">
        <v>77</v>
      </c>
      <c r="C29" s="93">
        <v>3.5333333333333332</v>
      </c>
      <c r="D29" s="93">
        <v>3.7888583218707015</v>
      </c>
      <c r="E29" s="93">
        <v>4.0953870211102421</v>
      </c>
      <c r="F29" s="93">
        <v>4.4478808705612831</v>
      </c>
      <c r="G29" s="93">
        <v>4.5393700787401574</v>
      </c>
      <c r="H29" s="93">
        <v>3.9070567986230635</v>
      </c>
      <c r="I29" s="93">
        <v>4.2228571428571424</v>
      </c>
      <c r="J29" s="93">
        <v>3.8451327433628317</v>
      </c>
      <c r="K29" s="93">
        <v>4.6142131979695433</v>
      </c>
      <c r="L29" s="93">
        <v>5.10546875</v>
      </c>
      <c r="M29" s="93">
        <v>4.7409836065573767</v>
      </c>
      <c r="N29" s="82">
        <v>0.34178781317661611</v>
      </c>
      <c r="O29" s="82">
        <v>-7.1391122204523039E-2</v>
      </c>
    </row>
    <row r="30" spans="1:15" x14ac:dyDescent="0.25">
      <c r="A30" s="11" t="s">
        <v>43</v>
      </c>
      <c r="B30" s="87" t="s">
        <v>36</v>
      </c>
      <c r="C30" s="94">
        <v>5724</v>
      </c>
      <c r="D30" s="94">
        <v>5509</v>
      </c>
      <c r="E30" s="94">
        <v>5238</v>
      </c>
      <c r="F30" s="94">
        <v>3883</v>
      </c>
      <c r="G30" s="94">
        <v>3459</v>
      </c>
      <c r="H30" s="94">
        <v>2270</v>
      </c>
      <c r="I30" s="94">
        <v>1478</v>
      </c>
      <c r="J30" s="94">
        <v>869</v>
      </c>
      <c r="K30" s="94">
        <v>909</v>
      </c>
      <c r="L30" s="94">
        <v>1307</v>
      </c>
      <c r="M30" s="94">
        <v>1446</v>
      </c>
      <c r="N30" s="82">
        <v>-0.74737945492662472</v>
      </c>
      <c r="O30" s="82">
        <v>0.10635042081101753</v>
      </c>
    </row>
    <row r="31" spans="1:15" x14ac:dyDescent="0.25">
      <c r="A31" s="11" t="s">
        <v>43</v>
      </c>
      <c r="B31" s="87" t="s">
        <v>35</v>
      </c>
      <c r="C31" s="94">
        <v>1620</v>
      </c>
      <c r="D31" s="94">
        <v>1454</v>
      </c>
      <c r="E31" s="94">
        <v>1279</v>
      </c>
      <c r="F31" s="94">
        <v>873</v>
      </c>
      <c r="G31" s="94">
        <v>762</v>
      </c>
      <c r="H31" s="94">
        <v>581</v>
      </c>
      <c r="I31" s="94">
        <v>350</v>
      </c>
      <c r="J31" s="94">
        <v>226</v>
      </c>
      <c r="K31" s="94">
        <v>197</v>
      </c>
      <c r="L31" s="94">
        <v>256</v>
      </c>
      <c r="M31" s="94">
        <v>305</v>
      </c>
      <c r="N31" s="82">
        <v>-0.81172839506172845</v>
      </c>
      <c r="O31" s="82">
        <v>0.19140625</v>
      </c>
    </row>
    <row r="32" spans="1:15" x14ac:dyDescent="0.25">
      <c r="A32" s="11" t="s">
        <v>43</v>
      </c>
      <c r="B32" s="87" t="s">
        <v>78</v>
      </c>
      <c r="C32" s="94">
        <v>3432</v>
      </c>
      <c r="D32" s="94">
        <v>2951</v>
      </c>
      <c r="E32" s="94">
        <v>2556</v>
      </c>
      <c r="F32" s="94">
        <v>2088</v>
      </c>
      <c r="G32" s="94">
        <v>1821</v>
      </c>
      <c r="H32" s="94">
        <v>1543</v>
      </c>
      <c r="I32" s="94">
        <v>1160</v>
      </c>
      <c r="J32" s="94">
        <v>653</v>
      </c>
      <c r="K32" s="94">
        <v>604</v>
      </c>
      <c r="L32" s="94">
        <v>672</v>
      </c>
      <c r="M32" s="94">
        <v>757</v>
      </c>
      <c r="N32" s="82">
        <v>-0.77942890442890445</v>
      </c>
      <c r="O32" s="82">
        <v>0.12648809523809534</v>
      </c>
    </row>
    <row r="33" spans="1:15" x14ac:dyDescent="0.25">
      <c r="A33" s="95" t="s">
        <v>43</v>
      </c>
      <c r="B33" s="91" t="s">
        <v>79</v>
      </c>
      <c r="C33" s="96">
        <v>4.2747668997668997</v>
      </c>
      <c r="D33" s="96">
        <v>4.1040325313453065</v>
      </c>
      <c r="E33" s="96">
        <v>4.402582159624413</v>
      </c>
      <c r="F33" s="96">
        <v>4.328544061302682</v>
      </c>
      <c r="G33" s="96">
        <v>4.4695222405271826</v>
      </c>
      <c r="H33" s="96">
        <v>4.7381723914452367</v>
      </c>
      <c r="I33" s="96">
        <v>4.1956896551724139</v>
      </c>
      <c r="J33" s="96">
        <v>5.2327718223583464</v>
      </c>
      <c r="K33" s="96">
        <v>3.98841059602649</v>
      </c>
      <c r="L33" s="96">
        <v>3.9330357142857144</v>
      </c>
      <c r="M33" s="96">
        <v>4.1532364597093787</v>
      </c>
      <c r="N33" s="83">
        <v>-2.8429723282490049E-2</v>
      </c>
      <c r="O33" s="83">
        <v>5.5987476702498151E-2</v>
      </c>
    </row>
    <row r="34" spans="1:15" x14ac:dyDescent="0.25">
      <c r="A34" s="85" t="s">
        <v>44</v>
      </c>
      <c r="B34" s="11" t="s">
        <v>76</v>
      </c>
      <c r="C34" s="84">
        <v>45.76911892992149</v>
      </c>
      <c r="D34" s="84">
        <v>45.9010896898575</v>
      </c>
      <c r="E34" s="84">
        <v>44.135403191030619</v>
      </c>
      <c r="F34" s="84">
        <v>41.819571865443422</v>
      </c>
      <c r="G34" s="84">
        <v>40.138304269392663</v>
      </c>
      <c r="H34" s="84">
        <v>36.522568340750162</v>
      </c>
      <c r="I34" s="84">
        <v>33.032046014790467</v>
      </c>
      <c r="J34" s="84">
        <v>31.748726655348047</v>
      </c>
      <c r="K34" s="84">
        <v>33.293051359516618</v>
      </c>
      <c r="L34" s="84">
        <v>31.337119256582344</v>
      </c>
      <c r="M34" s="84">
        <v>31.566713156671316</v>
      </c>
      <c r="N34" s="81">
        <v>-14.202405773250174</v>
      </c>
      <c r="O34" s="81">
        <v>0.22959390008897174</v>
      </c>
    </row>
    <row r="35" spans="1:15" x14ac:dyDescent="0.25">
      <c r="A35" s="11" t="s">
        <v>44</v>
      </c>
      <c r="B35" s="87" t="s">
        <v>77</v>
      </c>
      <c r="C35" s="93">
        <v>3.7900254129606101</v>
      </c>
      <c r="D35" s="93">
        <v>3.878743608473338</v>
      </c>
      <c r="E35" s="93">
        <v>4.2647777234978017</v>
      </c>
      <c r="F35" s="93">
        <v>4.0895795246800732</v>
      </c>
      <c r="G35" s="93">
        <v>4.0853932584269659</v>
      </c>
      <c r="H35" s="93">
        <v>4.0330722367275893</v>
      </c>
      <c r="I35" s="93">
        <v>3.633084577114428</v>
      </c>
      <c r="J35" s="93">
        <v>3.6648841354723709</v>
      </c>
      <c r="K35" s="93">
        <v>4.4410163339382942</v>
      </c>
      <c r="L35" s="93">
        <v>4.5634266886326191</v>
      </c>
      <c r="M35" s="93">
        <v>4.4580265095729015</v>
      </c>
      <c r="N35" s="82">
        <v>0.17625240567726874</v>
      </c>
      <c r="O35" s="82">
        <v>-2.3096717938356881E-2</v>
      </c>
    </row>
    <row r="36" spans="1:15" x14ac:dyDescent="0.25">
      <c r="A36" s="11" t="s">
        <v>44</v>
      </c>
      <c r="B36" s="87" t="s">
        <v>36</v>
      </c>
      <c r="C36" s="94">
        <v>11931</v>
      </c>
      <c r="D36" s="94">
        <v>10620</v>
      </c>
      <c r="E36" s="94">
        <v>8730</v>
      </c>
      <c r="F36" s="94">
        <v>6711</v>
      </c>
      <c r="G36" s="94">
        <v>5454</v>
      </c>
      <c r="H36" s="94">
        <v>4634</v>
      </c>
      <c r="I36" s="94">
        <v>2921</v>
      </c>
      <c r="J36" s="94">
        <v>2056</v>
      </c>
      <c r="K36" s="94">
        <v>2447</v>
      </c>
      <c r="L36" s="94">
        <v>2770</v>
      </c>
      <c r="M36" s="94">
        <v>3027</v>
      </c>
      <c r="N36" s="82">
        <v>-0.74629117425194869</v>
      </c>
      <c r="O36" s="82">
        <v>9.2779783393501791E-2</v>
      </c>
    </row>
    <row r="37" spans="1:15" x14ac:dyDescent="0.25">
      <c r="A37" s="11" t="s">
        <v>44</v>
      </c>
      <c r="B37" s="87" t="s">
        <v>35</v>
      </c>
      <c r="C37" s="94">
        <v>3148</v>
      </c>
      <c r="D37" s="94">
        <v>2738</v>
      </c>
      <c r="E37" s="94">
        <v>2047</v>
      </c>
      <c r="F37" s="94">
        <v>1641</v>
      </c>
      <c r="G37" s="94">
        <v>1335</v>
      </c>
      <c r="H37" s="94">
        <v>1149</v>
      </c>
      <c r="I37" s="94">
        <v>804</v>
      </c>
      <c r="J37" s="94">
        <v>561</v>
      </c>
      <c r="K37" s="94">
        <v>551</v>
      </c>
      <c r="L37" s="94">
        <v>607</v>
      </c>
      <c r="M37" s="94">
        <v>679</v>
      </c>
      <c r="N37" s="82">
        <v>-0.78430749682337986</v>
      </c>
      <c r="O37" s="82">
        <v>0.11861614497528827</v>
      </c>
    </row>
    <row r="38" spans="1:15" x14ac:dyDescent="0.25">
      <c r="A38" s="11" t="s">
        <v>44</v>
      </c>
      <c r="B38" s="87" t="s">
        <v>78</v>
      </c>
      <c r="C38" s="94">
        <v>6878</v>
      </c>
      <c r="D38" s="94">
        <v>5965</v>
      </c>
      <c r="E38" s="94">
        <v>4638</v>
      </c>
      <c r="F38" s="94">
        <v>3924</v>
      </c>
      <c r="G38" s="94">
        <v>3326</v>
      </c>
      <c r="H38" s="94">
        <v>3146</v>
      </c>
      <c r="I38" s="94">
        <v>2434</v>
      </c>
      <c r="J38" s="94">
        <v>1767</v>
      </c>
      <c r="K38" s="94">
        <v>1655</v>
      </c>
      <c r="L38" s="94">
        <v>1937</v>
      </c>
      <c r="M38" s="94">
        <v>2151</v>
      </c>
      <c r="N38" s="82">
        <v>-0.6872637394591451</v>
      </c>
      <c r="O38" s="82">
        <v>0.11048012390294271</v>
      </c>
    </row>
    <row r="39" spans="1:15" x14ac:dyDescent="0.25">
      <c r="A39" s="95" t="s">
        <v>44</v>
      </c>
      <c r="B39" s="91" t="s">
        <v>79</v>
      </c>
      <c r="C39" s="96">
        <v>4.3849956382669379</v>
      </c>
      <c r="D39" s="96">
        <v>4.731601005867561</v>
      </c>
      <c r="E39" s="96">
        <v>4.5692108667529103</v>
      </c>
      <c r="F39" s="96">
        <v>4.5698267074413863</v>
      </c>
      <c r="G39" s="96">
        <v>4.3388454600120268</v>
      </c>
      <c r="H39" s="96">
        <v>4.3738080101716461</v>
      </c>
      <c r="I39" s="96">
        <v>4.3767460969597369</v>
      </c>
      <c r="J39" s="96">
        <v>4.020939445387663</v>
      </c>
      <c r="K39" s="96">
        <v>3.8241691842900303</v>
      </c>
      <c r="L39" s="96">
        <v>3.1569437274135259</v>
      </c>
      <c r="M39" s="96">
        <v>3.0204556020455602</v>
      </c>
      <c r="N39" s="83">
        <v>-0.31118389818072401</v>
      </c>
      <c r="O39" s="83">
        <v>-4.3234259826287702E-2</v>
      </c>
    </row>
    <row r="40" spans="1:15" x14ac:dyDescent="0.25">
      <c r="A40" s="85" t="s">
        <v>45</v>
      </c>
      <c r="B40" s="11" t="s">
        <v>76</v>
      </c>
      <c r="C40" s="84">
        <v>43.262987012987011</v>
      </c>
      <c r="D40" s="84">
        <v>40.1921802518224</v>
      </c>
      <c r="E40" s="84">
        <v>39.244247413975089</v>
      </c>
      <c r="F40" s="84">
        <v>40.452464314570427</v>
      </c>
      <c r="G40" s="84">
        <v>36.8125</v>
      </c>
      <c r="H40" s="84">
        <v>38.328861632809506</v>
      </c>
      <c r="I40" s="84">
        <v>32.632785632403518</v>
      </c>
      <c r="J40" s="84">
        <v>28.545861297539151</v>
      </c>
      <c r="K40" s="84">
        <v>31.007751937984494</v>
      </c>
      <c r="L40" s="84">
        <v>32.634587898999527</v>
      </c>
      <c r="M40" s="84">
        <v>30.605786618444846</v>
      </c>
      <c r="N40" s="81">
        <v>-12.657200394542166</v>
      </c>
      <c r="O40" s="81">
        <v>-2.0288012805546813</v>
      </c>
    </row>
    <row r="41" spans="1:15" x14ac:dyDescent="0.25">
      <c r="A41" s="11" t="s">
        <v>45</v>
      </c>
      <c r="B41" s="87" t="s">
        <v>77</v>
      </c>
      <c r="C41" s="93">
        <v>3.5268918073796121</v>
      </c>
      <c r="D41" s="93">
        <v>3.7823577906018135</v>
      </c>
      <c r="E41" s="93">
        <v>3.7428725121032813</v>
      </c>
      <c r="F41" s="93">
        <v>4.0932090545938751</v>
      </c>
      <c r="G41" s="93">
        <v>4.2894736842105265</v>
      </c>
      <c r="H41" s="93">
        <v>3.6659999999999999</v>
      </c>
      <c r="I41" s="93">
        <v>3.5737704918032787</v>
      </c>
      <c r="J41" s="93">
        <v>3.2821316614420062</v>
      </c>
      <c r="K41" s="93">
        <v>4.085</v>
      </c>
      <c r="L41" s="93">
        <v>4.2481751824817522</v>
      </c>
      <c r="M41" s="93">
        <v>4.5480059084194977</v>
      </c>
      <c r="N41" s="82">
        <v>0.28952237743820852</v>
      </c>
      <c r="O41" s="82">
        <v>7.0578710401153044E-2</v>
      </c>
    </row>
    <row r="42" spans="1:15" x14ac:dyDescent="0.25">
      <c r="A42" s="11" t="s">
        <v>45</v>
      </c>
      <c r="B42" s="87" t="s">
        <v>36</v>
      </c>
      <c r="C42" s="94">
        <v>11279</v>
      </c>
      <c r="D42" s="94">
        <v>9176</v>
      </c>
      <c r="E42" s="94">
        <v>6958</v>
      </c>
      <c r="F42" s="94">
        <v>6148</v>
      </c>
      <c r="G42" s="94">
        <v>5053</v>
      </c>
      <c r="H42" s="94">
        <v>3666</v>
      </c>
      <c r="I42" s="94">
        <v>3052</v>
      </c>
      <c r="J42" s="94">
        <v>2094</v>
      </c>
      <c r="K42" s="94">
        <v>2451</v>
      </c>
      <c r="L42" s="94">
        <v>2910</v>
      </c>
      <c r="M42" s="94">
        <v>3079</v>
      </c>
      <c r="N42" s="82">
        <v>-0.7270148062771522</v>
      </c>
      <c r="O42" s="82">
        <v>5.8075601374570462E-2</v>
      </c>
    </row>
    <row r="43" spans="1:15" x14ac:dyDescent="0.25">
      <c r="A43" s="11" t="s">
        <v>45</v>
      </c>
      <c r="B43" s="87" t="s">
        <v>35</v>
      </c>
      <c r="C43" s="94">
        <v>3198</v>
      </c>
      <c r="D43" s="94">
        <v>2426</v>
      </c>
      <c r="E43" s="94">
        <v>1859</v>
      </c>
      <c r="F43" s="94">
        <v>1502</v>
      </c>
      <c r="G43" s="94">
        <v>1178</v>
      </c>
      <c r="H43" s="94">
        <v>1000</v>
      </c>
      <c r="I43" s="94">
        <v>854</v>
      </c>
      <c r="J43" s="94">
        <v>638</v>
      </c>
      <c r="K43" s="94">
        <v>600</v>
      </c>
      <c r="L43" s="94">
        <v>685</v>
      </c>
      <c r="M43" s="94">
        <v>677</v>
      </c>
      <c r="N43" s="82">
        <v>-0.78830519074421512</v>
      </c>
      <c r="O43" s="82">
        <v>-1.1678832116788329E-2</v>
      </c>
    </row>
    <row r="44" spans="1:15" x14ac:dyDescent="0.25">
      <c r="A44" s="11" t="s">
        <v>45</v>
      </c>
      <c r="B44" s="87" t="s">
        <v>78</v>
      </c>
      <c r="C44" s="94">
        <v>7392</v>
      </c>
      <c r="D44" s="94">
        <v>6036</v>
      </c>
      <c r="E44" s="94">
        <v>4737</v>
      </c>
      <c r="F44" s="94">
        <v>3713</v>
      </c>
      <c r="G44" s="94">
        <v>3200</v>
      </c>
      <c r="H44" s="94">
        <v>2609</v>
      </c>
      <c r="I44" s="94">
        <v>2617</v>
      </c>
      <c r="J44" s="94">
        <v>2235</v>
      </c>
      <c r="K44" s="94">
        <v>1935</v>
      </c>
      <c r="L44" s="94">
        <v>2099</v>
      </c>
      <c r="M44" s="94">
        <v>2212</v>
      </c>
      <c r="N44" s="82">
        <v>-0.70075757575757569</v>
      </c>
      <c r="O44" s="82">
        <v>5.3835159599809446E-2</v>
      </c>
    </row>
    <row r="45" spans="1:15" x14ac:dyDescent="0.25">
      <c r="A45" s="95" t="s">
        <v>45</v>
      </c>
      <c r="B45" s="91" t="s">
        <v>79</v>
      </c>
      <c r="C45" s="96">
        <v>3.7048160173160172</v>
      </c>
      <c r="D45" s="96">
        <v>3.8959575878064943</v>
      </c>
      <c r="E45" s="96">
        <v>3.8068397720075997</v>
      </c>
      <c r="F45" s="96">
        <v>4.0797199030433609</v>
      </c>
      <c r="G45" s="96">
        <v>4.1740624999999998</v>
      </c>
      <c r="H45" s="96">
        <v>4.5331544653123803</v>
      </c>
      <c r="I45" s="96">
        <v>3.7546809323653036</v>
      </c>
      <c r="J45" s="96">
        <v>3.2975391498881432</v>
      </c>
      <c r="K45" s="96">
        <v>3.3994832041343668</v>
      </c>
      <c r="L45" s="96">
        <v>3.6565030967127203</v>
      </c>
      <c r="M45" s="96">
        <v>3.6528028933092225</v>
      </c>
      <c r="N45" s="83">
        <v>-1.4039327125473844E-2</v>
      </c>
      <c r="O45" s="83">
        <v>-1.0119513933475321E-3</v>
      </c>
    </row>
    <row r="46" spans="1:15" x14ac:dyDescent="0.25">
      <c r="A46" s="85" t="s">
        <v>46</v>
      </c>
      <c r="B46" s="11" t="s">
        <v>76</v>
      </c>
      <c r="C46" s="84">
        <v>36.814562002275316</v>
      </c>
      <c r="D46" s="84">
        <v>36.963519313304722</v>
      </c>
      <c r="E46" s="84">
        <v>34.729219143576827</v>
      </c>
      <c r="F46" s="84">
        <v>35.279369627507165</v>
      </c>
      <c r="G46" s="84">
        <v>34.806169237182161</v>
      </c>
      <c r="H46" s="84">
        <v>38.196800775569557</v>
      </c>
      <c r="I46" s="84">
        <v>33.800448430493276</v>
      </c>
      <c r="J46" s="84">
        <v>32.262996941896027</v>
      </c>
      <c r="K46" s="84">
        <v>32.596685082872931</v>
      </c>
      <c r="L46" s="84">
        <v>31.318681318681318</v>
      </c>
      <c r="M46" s="84">
        <v>28.620988725065047</v>
      </c>
      <c r="N46" s="81">
        <v>-8.1935732772102696</v>
      </c>
      <c r="O46" s="81">
        <v>-2.6976925936162708</v>
      </c>
    </row>
    <row r="47" spans="1:15" x14ac:dyDescent="0.25">
      <c r="A47" s="11" t="s">
        <v>46</v>
      </c>
      <c r="B47" s="87" t="s">
        <v>77</v>
      </c>
      <c r="C47" s="93">
        <v>3.142768850432633</v>
      </c>
      <c r="D47" s="93">
        <v>3.2888243831640058</v>
      </c>
      <c r="E47" s="93">
        <v>3.5403445149592021</v>
      </c>
      <c r="F47" s="93">
        <v>3.766497461928934</v>
      </c>
      <c r="G47" s="93">
        <v>4.2383233532934135</v>
      </c>
      <c r="H47" s="93">
        <v>3.8857868020304567</v>
      </c>
      <c r="I47" s="93">
        <v>3.8988391376451079</v>
      </c>
      <c r="J47" s="93">
        <v>3.4928909952606637</v>
      </c>
      <c r="K47" s="93">
        <v>3.7231638418079096</v>
      </c>
      <c r="L47" s="93">
        <v>4.3304093567251458</v>
      </c>
      <c r="M47" s="93">
        <v>4.5575757575757576</v>
      </c>
      <c r="N47" s="82">
        <v>0.45017848097494118</v>
      </c>
      <c r="O47" s="82">
        <v>5.2458412620465467E-2</v>
      </c>
    </row>
    <row r="48" spans="1:15" x14ac:dyDescent="0.25">
      <c r="A48" s="11" t="s">
        <v>46</v>
      </c>
      <c r="B48" s="87" t="s">
        <v>36</v>
      </c>
      <c r="C48" s="94">
        <v>5085</v>
      </c>
      <c r="D48" s="94">
        <v>4532</v>
      </c>
      <c r="E48" s="94">
        <v>3905</v>
      </c>
      <c r="F48" s="94">
        <v>3710</v>
      </c>
      <c r="G48" s="94">
        <v>3539</v>
      </c>
      <c r="H48" s="94">
        <v>3062</v>
      </c>
      <c r="I48" s="94">
        <v>2351</v>
      </c>
      <c r="J48" s="94">
        <v>1474</v>
      </c>
      <c r="K48" s="94">
        <v>1318</v>
      </c>
      <c r="L48" s="94">
        <v>1481</v>
      </c>
      <c r="M48" s="94">
        <v>1504</v>
      </c>
      <c r="N48" s="82">
        <v>-0.70422812192723705</v>
      </c>
      <c r="O48" s="82">
        <v>1.5530047265361224E-2</v>
      </c>
    </row>
    <row r="49" spans="1:15" x14ac:dyDescent="0.25">
      <c r="A49" s="11" t="s">
        <v>46</v>
      </c>
      <c r="B49" s="87" t="s">
        <v>35</v>
      </c>
      <c r="C49" s="94">
        <v>1618</v>
      </c>
      <c r="D49" s="94">
        <v>1378</v>
      </c>
      <c r="E49" s="94">
        <v>1103</v>
      </c>
      <c r="F49" s="94">
        <v>985</v>
      </c>
      <c r="G49" s="94">
        <v>835</v>
      </c>
      <c r="H49" s="94">
        <v>788</v>
      </c>
      <c r="I49" s="94">
        <v>603</v>
      </c>
      <c r="J49" s="94">
        <v>422</v>
      </c>
      <c r="K49" s="94">
        <v>354</v>
      </c>
      <c r="L49" s="94">
        <v>342</v>
      </c>
      <c r="M49" s="94">
        <v>330</v>
      </c>
      <c r="N49" s="82">
        <v>-0.7960444993819531</v>
      </c>
      <c r="O49" s="82">
        <v>-3.5087719298245612E-2</v>
      </c>
    </row>
    <row r="50" spans="1:15" x14ac:dyDescent="0.25">
      <c r="A50" s="11" t="s">
        <v>46</v>
      </c>
      <c r="B50" s="87" t="s">
        <v>78</v>
      </c>
      <c r="C50" s="94">
        <v>4395</v>
      </c>
      <c r="D50" s="94">
        <v>3728</v>
      </c>
      <c r="E50" s="94">
        <v>3176</v>
      </c>
      <c r="F50" s="94">
        <v>2792</v>
      </c>
      <c r="G50" s="94">
        <v>2399</v>
      </c>
      <c r="H50" s="94">
        <v>2063</v>
      </c>
      <c r="I50" s="94">
        <v>1784</v>
      </c>
      <c r="J50" s="94">
        <v>1308</v>
      </c>
      <c r="K50" s="94">
        <v>1086</v>
      </c>
      <c r="L50" s="94">
        <v>1092</v>
      </c>
      <c r="M50" s="94">
        <v>1153</v>
      </c>
      <c r="N50" s="82">
        <v>-0.7376564277588169</v>
      </c>
      <c r="O50" s="82">
        <v>5.5860805860805884E-2</v>
      </c>
    </row>
    <row r="51" spans="1:15" x14ac:dyDescent="0.25">
      <c r="A51" s="95" t="s">
        <v>46</v>
      </c>
      <c r="B51" s="91" t="s">
        <v>79</v>
      </c>
      <c r="C51" s="96">
        <v>2.9255972696245736</v>
      </c>
      <c r="D51" s="96">
        <v>2.6325107296137338</v>
      </c>
      <c r="E51" s="96">
        <v>2.5963476070528966</v>
      </c>
      <c r="F51" s="96">
        <v>2.8875358166189113</v>
      </c>
      <c r="G51" s="96">
        <v>3.3034597749062109</v>
      </c>
      <c r="H51" s="96">
        <v>3.6427532719340765</v>
      </c>
      <c r="I51" s="96">
        <v>3.9630044843049328</v>
      </c>
      <c r="J51" s="96">
        <v>3.6964831804281344</v>
      </c>
      <c r="K51" s="96">
        <v>3.7154696132596685</v>
      </c>
      <c r="L51" s="96">
        <v>3.5439560439560438</v>
      </c>
      <c r="M51" s="96">
        <v>3.4050303555941022</v>
      </c>
      <c r="N51" s="83">
        <v>0.1638752848682592</v>
      </c>
      <c r="O51" s="83">
        <v>-3.9200736871121467E-2</v>
      </c>
    </row>
    <row r="52" spans="1:15" x14ac:dyDescent="0.25">
      <c r="A52" s="85" t="s">
        <v>48</v>
      </c>
      <c r="B52" s="11" t="s">
        <v>76</v>
      </c>
      <c r="C52" s="84">
        <v>38.157026610952279</v>
      </c>
      <c r="D52" s="84">
        <v>39.862786846463216</v>
      </c>
      <c r="E52" s="84">
        <v>39.262154898607378</v>
      </c>
      <c r="F52" s="84">
        <v>36.923480083857442</v>
      </c>
      <c r="G52" s="84">
        <v>32.708528584817245</v>
      </c>
      <c r="H52" s="84">
        <v>32.196969696969695</v>
      </c>
      <c r="I52" s="84">
        <v>28.691588785046729</v>
      </c>
      <c r="J52" s="84">
        <v>25.213956550362081</v>
      </c>
      <c r="K52" s="84">
        <v>26.516464471403811</v>
      </c>
      <c r="L52" s="84">
        <v>30.147697654213726</v>
      </c>
      <c r="M52" s="84">
        <v>27.8125</v>
      </c>
      <c r="N52" s="81">
        <v>-10.344526610952279</v>
      </c>
      <c r="O52" s="81">
        <v>-2.3351976542137258</v>
      </c>
    </row>
    <row r="53" spans="1:15" x14ac:dyDescent="0.25">
      <c r="A53" s="11" t="s">
        <v>48</v>
      </c>
      <c r="B53" s="87" t="s">
        <v>77</v>
      </c>
      <c r="C53" s="93">
        <v>3.2293948126801153</v>
      </c>
      <c r="D53" s="93">
        <v>3.3810089020771512</v>
      </c>
      <c r="E53" s="93">
        <v>3.7037958929682637</v>
      </c>
      <c r="F53" s="93">
        <v>3.1064584811923348</v>
      </c>
      <c r="G53" s="93">
        <v>3.5329512893982806</v>
      </c>
      <c r="H53" s="93">
        <v>3.6282352941176472</v>
      </c>
      <c r="I53" s="93">
        <v>3.728013029315961</v>
      </c>
      <c r="J53" s="93">
        <v>3.2584856396866839</v>
      </c>
      <c r="K53" s="93">
        <v>3.7222222222222223</v>
      </c>
      <c r="L53" s="93">
        <v>3.7694524495677233</v>
      </c>
      <c r="M53" s="93">
        <v>4.0280898876404496</v>
      </c>
      <c r="N53" s="82">
        <v>0.24732035606928071</v>
      </c>
      <c r="O53" s="82">
        <v>6.8614060406143818E-2</v>
      </c>
    </row>
    <row r="54" spans="1:15" x14ac:dyDescent="0.25">
      <c r="A54" s="11" t="s">
        <v>48</v>
      </c>
      <c r="B54" s="87" t="s">
        <v>36</v>
      </c>
      <c r="C54" s="94">
        <v>5603</v>
      </c>
      <c r="D54" s="94">
        <v>5697</v>
      </c>
      <c r="E54" s="94">
        <v>5952</v>
      </c>
      <c r="F54" s="94">
        <v>4377</v>
      </c>
      <c r="G54" s="94">
        <v>3699</v>
      </c>
      <c r="H54" s="94">
        <v>3084</v>
      </c>
      <c r="I54" s="94">
        <v>2289</v>
      </c>
      <c r="J54" s="94">
        <v>1248</v>
      </c>
      <c r="K54" s="94">
        <v>1139</v>
      </c>
      <c r="L54" s="94">
        <v>1308</v>
      </c>
      <c r="M54" s="94">
        <v>1434</v>
      </c>
      <c r="N54" s="82">
        <v>-0.74406567910048182</v>
      </c>
      <c r="O54" s="82">
        <v>9.6330275229357776E-2</v>
      </c>
    </row>
    <row r="55" spans="1:15" x14ac:dyDescent="0.25">
      <c r="A55" s="11" t="s">
        <v>48</v>
      </c>
      <c r="B55" s="87" t="s">
        <v>35</v>
      </c>
      <c r="C55" s="94">
        <v>1735</v>
      </c>
      <c r="D55" s="94">
        <v>1685</v>
      </c>
      <c r="E55" s="94">
        <v>1607</v>
      </c>
      <c r="F55" s="94">
        <v>1409</v>
      </c>
      <c r="G55" s="94">
        <v>1047</v>
      </c>
      <c r="H55" s="94">
        <v>850</v>
      </c>
      <c r="I55" s="94">
        <v>614</v>
      </c>
      <c r="J55" s="94">
        <v>383</v>
      </c>
      <c r="K55" s="94">
        <v>306</v>
      </c>
      <c r="L55" s="94">
        <v>347</v>
      </c>
      <c r="M55" s="94">
        <v>356</v>
      </c>
      <c r="N55" s="82">
        <v>-0.79481268011527373</v>
      </c>
      <c r="O55" s="82">
        <v>2.5936599423631135E-2</v>
      </c>
    </row>
    <row r="56" spans="1:15" x14ac:dyDescent="0.25">
      <c r="A56" s="11" t="s">
        <v>48</v>
      </c>
      <c r="B56" s="87" t="s">
        <v>78</v>
      </c>
      <c r="C56" s="94">
        <v>4547</v>
      </c>
      <c r="D56" s="94">
        <v>4227</v>
      </c>
      <c r="E56" s="94">
        <v>4093</v>
      </c>
      <c r="F56" s="94">
        <v>3816</v>
      </c>
      <c r="G56" s="94">
        <v>3201</v>
      </c>
      <c r="H56" s="94">
        <v>2640</v>
      </c>
      <c r="I56" s="94">
        <v>2140</v>
      </c>
      <c r="J56" s="94">
        <v>1519</v>
      </c>
      <c r="K56" s="94">
        <v>1154</v>
      </c>
      <c r="L56" s="94">
        <v>1151</v>
      </c>
      <c r="M56" s="94">
        <v>1280</v>
      </c>
      <c r="N56" s="82">
        <v>-0.71849571145810431</v>
      </c>
      <c r="O56" s="82">
        <v>0.11207645525629895</v>
      </c>
    </row>
    <row r="57" spans="1:15" x14ac:dyDescent="0.25">
      <c r="A57" s="95" t="s">
        <v>48</v>
      </c>
      <c r="B57" s="91" t="s">
        <v>79</v>
      </c>
      <c r="C57" s="96">
        <v>2.9663514405102265</v>
      </c>
      <c r="D57" s="96">
        <v>2.7636621717530163</v>
      </c>
      <c r="E57" s="96">
        <v>2.8277547031517223</v>
      </c>
      <c r="F57" s="96">
        <v>2.7788259958071277</v>
      </c>
      <c r="G57" s="96">
        <v>2.8622305529522025</v>
      </c>
      <c r="H57" s="96">
        <v>3.1435606060606061</v>
      </c>
      <c r="I57" s="96">
        <v>3.2542056074766355</v>
      </c>
      <c r="J57" s="96">
        <v>2.8775510204081631</v>
      </c>
      <c r="K57" s="96">
        <v>2.6351819757365686</v>
      </c>
      <c r="L57" s="96">
        <v>2.4865334491746309</v>
      </c>
      <c r="M57" s="96">
        <v>2.7289062500000001</v>
      </c>
      <c r="N57" s="83">
        <v>-8.0046210057087785E-2</v>
      </c>
      <c r="O57" s="83">
        <v>9.7474176712089466E-2</v>
      </c>
    </row>
    <row r="58" spans="1:15" x14ac:dyDescent="0.25">
      <c r="A58" s="85" t="s">
        <v>49</v>
      </c>
      <c r="B58" s="11" t="s">
        <v>76</v>
      </c>
      <c r="C58" s="84">
        <v>42.764498795627198</v>
      </c>
      <c r="D58" s="84">
        <v>42.134710565956532</v>
      </c>
      <c r="E58" s="84">
        <v>40.965618141916607</v>
      </c>
      <c r="F58" s="84">
        <v>41.802110065583122</v>
      </c>
      <c r="G58" s="84">
        <v>38.485370051635115</v>
      </c>
      <c r="H58" s="84">
        <v>39.087809036658143</v>
      </c>
      <c r="I58" s="84">
        <v>34.815877570540408</v>
      </c>
      <c r="J58" s="84">
        <v>33.787788974510967</v>
      </c>
      <c r="K58" s="84">
        <v>34.315531000613873</v>
      </c>
      <c r="L58" s="84">
        <v>34.990791896869247</v>
      </c>
      <c r="M58" s="84">
        <v>34.826203208556151</v>
      </c>
      <c r="N58" s="81">
        <v>-7.9382955870710461</v>
      </c>
      <c r="O58" s="81">
        <v>-0.16458868831309559</v>
      </c>
    </row>
    <row r="59" spans="1:15" x14ac:dyDescent="0.25">
      <c r="A59" s="11" t="s">
        <v>49</v>
      </c>
      <c r="B59" s="87" t="s">
        <v>77</v>
      </c>
      <c r="C59" s="93">
        <v>3.6113518197573655</v>
      </c>
      <c r="D59" s="93">
        <v>4.0822267620020432</v>
      </c>
      <c r="E59" s="93">
        <v>3.9964285714285714</v>
      </c>
      <c r="F59" s="93">
        <v>4.5484311050477491</v>
      </c>
      <c r="G59" s="93">
        <v>4.9982110912343467</v>
      </c>
      <c r="H59" s="93">
        <v>4.8113413304253001</v>
      </c>
      <c r="I59" s="93">
        <v>3.8557692307692308</v>
      </c>
      <c r="J59" s="93">
        <v>4.1964912280701752</v>
      </c>
      <c r="K59" s="93">
        <v>4.9391771019677995</v>
      </c>
      <c r="L59" s="93">
        <v>4.7087719298245618</v>
      </c>
      <c r="M59" s="93">
        <v>5.2303262955854128</v>
      </c>
      <c r="N59" s="82">
        <v>0.44830151052323131</v>
      </c>
      <c r="O59" s="82">
        <v>0.11076229079123889</v>
      </c>
    </row>
    <row r="60" spans="1:15" x14ac:dyDescent="0.25">
      <c r="A60" s="11" t="s">
        <v>49</v>
      </c>
      <c r="B60" s="87" t="s">
        <v>36</v>
      </c>
      <c r="C60" s="94">
        <v>8335</v>
      </c>
      <c r="D60" s="94">
        <v>7993</v>
      </c>
      <c r="E60" s="94">
        <v>6714</v>
      </c>
      <c r="F60" s="94">
        <v>6668</v>
      </c>
      <c r="G60" s="94">
        <v>5588</v>
      </c>
      <c r="H60" s="94">
        <v>4412</v>
      </c>
      <c r="I60" s="94">
        <v>2807</v>
      </c>
      <c r="J60" s="94">
        <v>2392</v>
      </c>
      <c r="K60" s="94">
        <v>2761</v>
      </c>
      <c r="L60" s="94">
        <v>2684</v>
      </c>
      <c r="M60" s="94">
        <v>2725</v>
      </c>
      <c r="N60" s="82">
        <v>-0.67306538692261553</v>
      </c>
      <c r="O60" s="82">
        <v>1.527570789865873E-2</v>
      </c>
    </row>
    <row r="61" spans="1:15" x14ac:dyDescent="0.25">
      <c r="A61" s="11" t="s">
        <v>49</v>
      </c>
      <c r="B61" s="87" t="s">
        <v>35</v>
      </c>
      <c r="C61" s="94">
        <v>2308</v>
      </c>
      <c r="D61" s="94">
        <v>1958</v>
      </c>
      <c r="E61" s="94">
        <v>1680</v>
      </c>
      <c r="F61" s="94">
        <v>1466</v>
      </c>
      <c r="G61" s="94">
        <v>1118</v>
      </c>
      <c r="H61" s="94">
        <v>917</v>
      </c>
      <c r="I61" s="94">
        <v>728</v>
      </c>
      <c r="J61" s="94">
        <v>570</v>
      </c>
      <c r="K61" s="94">
        <v>559</v>
      </c>
      <c r="L61" s="94">
        <v>570</v>
      </c>
      <c r="M61" s="94">
        <v>521</v>
      </c>
      <c r="N61" s="82">
        <v>-0.77426343154246102</v>
      </c>
      <c r="O61" s="82">
        <v>-8.59649122807018E-2</v>
      </c>
    </row>
    <row r="62" spans="1:15" x14ac:dyDescent="0.25">
      <c r="A62" s="11" t="s">
        <v>49</v>
      </c>
      <c r="B62" s="87" t="s">
        <v>78</v>
      </c>
      <c r="C62" s="94">
        <v>5397</v>
      </c>
      <c r="D62" s="94">
        <v>4647</v>
      </c>
      <c r="E62" s="94">
        <v>4101</v>
      </c>
      <c r="F62" s="94">
        <v>3507</v>
      </c>
      <c r="G62" s="94">
        <v>2905</v>
      </c>
      <c r="H62" s="94">
        <v>2346</v>
      </c>
      <c r="I62" s="94">
        <v>2091</v>
      </c>
      <c r="J62" s="94">
        <v>1687</v>
      </c>
      <c r="K62" s="94">
        <v>1629</v>
      </c>
      <c r="L62" s="94">
        <v>1629</v>
      </c>
      <c r="M62" s="94">
        <v>1496</v>
      </c>
      <c r="N62" s="82">
        <v>-0.7228089679451547</v>
      </c>
      <c r="O62" s="82">
        <v>-8.1645181092694918E-2</v>
      </c>
    </row>
    <row r="63" spans="1:15" x14ac:dyDescent="0.25">
      <c r="A63" s="95" t="s">
        <v>49</v>
      </c>
      <c r="B63" s="91" t="s">
        <v>79</v>
      </c>
      <c r="C63" s="96">
        <v>3.8662219751713915</v>
      </c>
      <c r="D63" s="96">
        <v>3.7006670970518614</v>
      </c>
      <c r="E63" s="96">
        <v>3.8593026091197271</v>
      </c>
      <c r="F63" s="96">
        <v>4.3059595095523235</v>
      </c>
      <c r="G63" s="96">
        <v>4.5311531841652322</v>
      </c>
      <c r="H63" s="96">
        <v>5.6423699914748511</v>
      </c>
      <c r="I63" s="96">
        <v>4.9158297465327596</v>
      </c>
      <c r="J63" s="96">
        <v>4.1446354475400122</v>
      </c>
      <c r="K63" s="96">
        <v>4.1467157765500309</v>
      </c>
      <c r="L63" s="96">
        <v>3.9189686924493556</v>
      </c>
      <c r="M63" s="96">
        <v>4.2713903743315509</v>
      </c>
      <c r="N63" s="83">
        <v>0.10479698314326558</v>
      </c>
      <c r="O63" s="83">
        <v>8.9927149089300773E-2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C56A3-02C4-424F-ADB1-1B7B1E2E0F81}">
  <dimension ref="A1:P30"/>
  <sheetViews>
    <sheetView workbookViewId="0"/>
  </sheetViews>
  <sheetFormatPr defaultColWidth="9.140625" defaultRowHeight="15" x14ac:dyDescent="0.2"/>
  <cols>
    <col min="1" max="1" width="17.7109375" style="13" customWidth="1"/>
    <col min="2" max="2" width="118" style="13" customWidth="1"/>
    <col min="3" max="16384" width="9.140625" style="13"/>
  </cols>
  <sheetData>
    <row r="1" spans="1:16" ht="15.75" x14ac:dyDescent="0.2">
      <c r="A1" s="12" t="s">
        <v>24</v>
      </c>
    </row>
    <row r="2" spans="1:16" x14ac:dyDescent="0.2">
      <c r="A2" s="14" t="s">
        <v>110</v>
      </c>
    </row>
    <row r="3" spans="1:16" ht="15.75" x14ac:dyDescent="0.25">
      <c r="A3" s="15" t="s">
        <v>25</v>
      </c>
      <c r="B3" s="15" t="s">
        <v>26</v>
      </c>
    </row>
    <row r="4" spans="1:16" x14ac:dyDescent="0.2">
      <c r="A4" s="16">
        <v>1</v>
      </c>
      <c r="B4" s="18" t="s">
        <v>27</v>
      </c>
      <c r="C4" s="13" t="s">
        <v>28</v>
      </c>
      <c r="D4" s="13" t="s">
        <v>28</v>
      </c>
      <c r="E4" s="13" t="s">
        <v>28</v>
      </c>
      <c r="F4" s="13" t="s">
        <v>28</v>
      </c>
      <c r="G4" s="13" t="s">
        <v>28</v>
      </c>
      <c r="H4" s="13" t="s">
        <v>28</v>
      </c>
      <c r="I4" s="13" t="s">
        <v>28</v>
      </c>
      <c r="J4" s="13" t="s">
        <v>28</v>
      </c>
      <c r="K4" s="13" t="s">
        <v>28</v>
      </c>
      <c r="L4" s="13" t="s">
        <v>28</v>
      </c>
      <c r="M4" s="13" t="s">
        <v>28</v>
      </c>
      <c r="N4" s="13" t="s">
        <v>28</v>
      </c>
      <c r="O4" s="13" t="s">
        <v>28</v>
      </c>
      <c r="P4" s="13" t="s">
        <v>28</v>
      </c>
    </row>
    <row r="5" spans="1:16" x14ac:dyDescent="0.2">
      <c r="A5" s="16">
        <v>2</v>
      </c>
      <c r="B5" s="18" t="s">
        <v>81</v>
      </c>
    </row>
    <row r="6" spans="1:16" x14ac:dyDescent="0.2">
      <c r="A6" s="16">
        <v>3</v>
      </c>
      <c r="B6" s="18" t="s">
        <v>109</v>
      </c>
    </row>
    <row r="7" spans="1:16" x14ac:dyDescent="0.2">
      <c r="A7" s="16">
        <v>4</v>
      </c>
      <c r="B7" s="18" t="s">
        <v>82</v>
      </c>
    </row>
    <row r="8" spans="1:16" ht="25.5" x14ac:dyDescent="0.2">
      <c r="A8" s="16">
        <v>5</v>
      </c>
      <c r="B8" s="18" t="s">
        <v>29</v>
      </c>
    </row>
    <row r="9" spans="1:16" x14ac:dyDescent="0.2">
      <c r="A9" s="16">
        <v>6</v>
      </c>
      <c r="B9" s="18" t="s">
        <v>30</v>
      </c>
    </row>
    <row r="10" spans="1:16" x14ac:dyDescent="0.2">
      <c r="A10" s="16"/>
      <c r="B10" s="18"/>
    </row>
    <row r="11" spans="1:16" x14ac:dyDescent="0.2">
      <c r="A11" s="16"/>
      <c r="B11" s="18"/>
    </row>
    <row r="12" spans="1:16" x14ac:dyDescent="0.2">
      <c r="A12" s="16"/>
      <c r="B12" s="18"/>
    </row>
    <row r="13" spans="1:16" x14ac:dyDescent="0.2">
      <c r="A13" s="16"/>
      <c r="B13" s="18"/>
      <c r="C13" s="13" t="s">
        <v>28</v>
      </c>
      <c r="D13" s="13" t="s">
        <v>28</v>
      </c>
      <c r="E13" s="13" t="s">
        <v>28</v>
      </c>
      <c r="F13" s="13" t="s">
        <v>28</v>
      </c>
      <c r="G13" s="13" t="s">
        <v>28</v>
      </c>
      <c r="H13" s="13" t="s">
        <v>28</v>
      </c>
      <c r="I13" s="13" t="s">
        <v>28</v>
      </c>
      <c r="J13" s="13" t="s">
        <v>28</v>
      </c>
      <c r="K13" s="13" t="s">
        <v>28</v>
      </c>
      <c r="L13" s="13" t="s">
        <v>28</v>
      </c>
      <c r="M13" s="13" t="s">
        <v>28</v>
      </c>
      <c r="N13" s="13" t="s">
        <v>28</v>
      </c>
      <c r="O13" s="13" t="s">
        <v>28</v>
      </c>
      <c r="P13" s="13" t="s">
        <v>28</v>
      </c>
    </row>
    <row r="14" spans="1:16" x14ac:dyDescent="0.2">
      <c r="A14" s="16"/>
      <c r="B14" s="19"/>
    </row>
    <row r="15" spans="1:16" x14ac:dyDescent="0.2">
      <c r="A15" s="16"/>
      <c r="B15" s="19"/>
      <c r="C15" s="13" t="s">
        <v>28</v>
      </c>
      <c r="D15" s="13" t="s">
        <v>28</v>
      </c>
      <c r="E15" s="13" t="s">
        <v>28</v>
      </c>
      <c r="F15" s="13" t="s">
        <v>28</v>
      </c>
      <c r="G15" s="13" t="s">
        <v>28</v>
      </c>
      <c r="H15" s="13" t="s">
        <v>28</v>
      </c>
      <c r="I15" s="13" t="s">
        <v>28</v>
      </c>
      <c r="J15" s="13" t="s">
        <v>28</v>
      </c>
      <c r="K15" s="13" t="s">
        <v>28</v>
      </c>
      <c r="L15" s="13" t="s">
        <v>28</v>
      </c>
      <c r="M15" s="13" t="s">
        <v>28</v>
      </c>
      <c r="N15" s="13" t="s">
        <v>28</v>
      </c>
      <c r="O15" s="13" t="s">
        <v>28</v>
      </c>
      <c r="P15" s="13" t="s">
        <v>28</v>
      </c>
    </row>
    <row r="16" spans="1:16" x14ac:dyDescent="0.2">
      <c r="A16" s="16"/>
      <c r="B16" s="18"/>
      <c r="C16" s="13" t="s">
        <v>28</v>
      </c>
      <c r="D16" s="13" t="s">
        <v>28</v>
      </c>
      <c r="E16" s="13" t="s">
        <v>28</v>
      </c>
      <c r="F16" s="13" t="s">
        <v>28</v>
      </c>
      <c r="G16" s="13" t="s">
        <v>28</v>
      </c>
      <c r="H16" s="13" t="s">
        <v>28</v>
      </c>
      <c r="I16" s="13" t="s">
        <v>28</v>
      </c>
    </row>
    <row r="17" spans="1:13" x14ac:dyDescent="0.2">
      <c r="A17" s="16"/>
      <c r="B17" s="18"/>
    </row>
    <row r="18" spans="1:13" x14ac:dyDescent="0.2">
      <c r="A18" s="16"/>
      <c r="B18" s="18"/>
    </row>
    <row r="19" spans="1:13" x14ac:dyDescent="0.2">
      <c r="A19" s="16"/>
      <c r="B19" s="18"/>
    </row>
    <row r="20" spans="1:13" x14ac:dyDescent="0.2">
      <c r="A20" s="16"/>
      <c r="B20" s="18"/>
    </row>
    <row r="21" spans="1:13" x14ac:dyDescent="0.2">
      <c r="A21" s="16"/>
      <c r="B21" s="18"/>
    </row>
    <row r="22" spans="1:13" x14ac:dyDescent="0.2">
      <c r="A22" s="16"/>
      <c r="B22" s="18"/>
    </row>
    <row r="23" spans="1:13" x14ac:dyDescent="0.2">
      <c r="A23" s="16"/>
      <c r="B23" s="18"/>
    </row>
    <row r="24" spans="1:13" x14ac:dyDescent="0.2">
      <c r="A24" s="16"/>
      <c r="B24" s="18"/>
    </row>
    <row r="25" spans="1:13" x14ac:dyDescent="0.2">
      <c r="A25" s="16"/>
      <c r="B25" s="18"/>
    </row>
    <row r="26" spans="1:13" ht="15.6" customHeight="1" x14ac:dyDescent="0.2">
      <c r="A26" s="16"/>
      <c r="B26" s="20"/>
      <c r="C26" s="17"/>
      <c r="D26" s="17"/>
      <c r="E26" s="17"/>
      <c r="F26" s="17"/>
      <c r="G26" s="17"/>
      <c r="H26" s="17"/>
      <c r="I26" s="17"/>
      <c r="J26" s="17"/>
      <c r="K26" s="17"/>
      <c r="L26" s="17"/>
      <c r="M26" s="17"/>
    </row>
    <row r="27" spans="1:13" x14ac:dyDescent="0.2">
      <c r="A27" s="16"/>
      <c r="B27" s="18"/>
    </row>
    <row r="28" spans="1:13" x14ac:dyDescent="0.2">
      <c r="A28" s="16"/>
      <c r="B28" s="18"/>
    </row>
    <row r="29" spans="1:13" x14ac:dyDescent="0.2">
      <c r="A29" s="16"/>
      <c r="B29" s="18"/>
    </row>
    <row r="30" spans="1:13" x14ac:dyDescent="0.2">
      <c r="A30" s="16"/>
      <c r="B30"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0B28C-DBAB-456D-85AB-34A261F81178}">
  <dimension ref="A1:N25"/>
  <sheetViews>
    <sheetView zoomScale="115" zoomScaleNormal="115" workbookViewId="0"/>
  </sheetViews>
  <sheetFormatPr defaultColWidth="8.85546875" defaultRowHeight="15" x14ac:dyDescent="0.25"/>
  <cols>
    <col min="1" max="1" width="24.42578125" customWidth="1"/>
    <col min="2" max="2" width="27.42578125" customWidth="1"/>
    <col min="3" max="12" width="11.140625" customWidth="1"/>
    <col min="13" max="13" width="11.85546875" customWidth="1"/>
    <col min="14" max="14" width="11.140625" customWidth="1"/>
  </cols>
  <sheetData>
    <row r="1" spans="1:14" ht="15.75" x14ac:dyDescent="0.25">
      <c r="A1" s="2" t="s">
        <v>120</v>
      </c>
      <c r="J1">
        <f>14-COLUMN()</f>
        <v>4</v>
      </c>
      <c r="K1">
        <f t="shared" ref="K1:N1" si="0">14-COLUMN()</f>
        <v>3</v>
      </c>
      <c r="L1">
        <f t="shared" si="0"/>
        <v>2</v>
      </c>
      <c r="M1">
        <f t="shared" si="0"/>
        <v>1</v>
      </c>
      <c r="N1">
        <f t="shared" si="0"/>
        <v>0</v>
      </c>
    </row>
    <row r="2" spans="1:14" ht="15.75" x14ac:dyDescent="0.25">
      <c r="A2" s="3" t="s">
        <v>31</v>
      </c>
    </row>
    <row r="3" spans="1:14" ht="63.75" x14ac:dyDescent="0.25">
      <c r="A3" s="72" t="s">
        <v>32</v>
      </c>
      <c r="B3" s="63" t="s">
        <v>115</v>
      </c>
      <c r="C3" s="62" t="s">
        <v>33</v>
      </c>
      <c r="D3" s="71" t="s">
        <v>134</v>
      </c>
      <c r="E3" s="71" t="s">
        <v>5</v>
      </c>
      <c r="F3" s="71" t="s">
        <v>141</v>
      </c>
      <c r="G3" s="71" t="s">
        <v>8</v>
      </c>
      <c r="H3" s="71" t="s">
        <v>7</v>
      </c>
      <c r="I3" s="71" t="s">
        <v>10</v>
      </c>
      <c r="J3" s="71" t="s">
        <v>34</v>
      </c>
      <c r="K3" s="71" t="s">
        <v>35</v>
      </c>
      <c r="L3" s="71" t="s">
        <v>36</v>
      </c>
      <c r="M3" s="71" t="s">
        <v>37</v>
      </c>
      <c r="N3" s="71" t="s">
        <v>38</v>
      </c>
    </row>
    <row r="4" spans="1:14" x14ac:dyDescent="0.25">
      <c r="A4" s="51" t="s">
        <v>39</v>
      </c>
      <c r="B4" s="52" t="s">
        <v>47</v>
      </c>
      <c r="C4" s="161">
        <v>286589</v>
      </c>
      <c r="D4" s="162">
        <v>3581</v>
      </c>
      <c r="E4" s="162">
        <v>2703</v>
      </c>
      <c r="F4" s="162">
        <v>387.64</v>
      </c>
      <c r="G4" s="162">
        <v>628</v>
      </c>
      <c r="H4" s="162">
        <v>94</v>
      </c>
      <c r="I4" s="162">
        <v>15.416666666666666</v>
      </c>
      <c r="J4" s="162">
        <v>739</v>
      </c>
      <c r="K4" s="162">
        <v>249</v>
      </c>
      <c r="L4" s="162">
        <v>983</v>
      </c>
      <c r="M4" s="163">
        <v>33.694181326116372</v>
      </c>
      <c r="N4" s="164">
        <v>3.9477911646586343</v>
      </c>
    </row>
    <row r="5" spans="1:14" x14ac:dyDescent="0.25">
      <c r="A5" s="51" t="s">
        <v>39</v>
      </c>
      <c r="B5" s="52" t="s">
        <v>40</v>
      </c>
      <c r="C5" s="161">
        <v>454260</v>
      </c>
      <c r="D5" s="162">
        <v>3388</v>
      </c>
      <c r="E5" s="162">
        <v>4370</v>
      </c>
      <c r="F5" s="162">
        <v>470.07</v>
      </c>
      <c r="G5" s="162">
        <v>890</v>
      </c>
      <c r="H5" s="162">
        <v>213</v>
      </c>
      <c r="I5" s="162">
        <v>28.916666666666668</v>
      </c>
      <c r="J5" s="162">
        <v>1011</v>
      </c>
      <c r="K5" s="162">
        <v>330</v>
      </c>
      <c r="L5" s="162">
        <v>1668</v>
      </c>
      <c r="M5" s="163">
        <v>32.640949554896146</v>
      </c>
      <c r="N5" s="165">
        <v>5.0545454545454547</v>
      </c>
    </row>
    <row r="6" spans="1:14" x14ac:dyDescent="0.25">
      <c r="A6" s="51" t="s">
        <v>39</v>
      </c>
      <c r="B6" s="52" t="s">
        <v>41</v>
      </c>
      <c r="C6" s="161">
        <v>600684</v>
      </c>
      <c r="D6" s="162">
        <v>6125</v>
      </c>
      <c r="E6" s="162">
        <v>5643</v>
      </c>
      <c r="F6" s="162">
        <v>771.96</v>
      </c>
      <c r="G6" s="162">
        <v>1233</v>
      </c>
      <c r="H6" s="162">
        <v>257</v>
      </c>
      <c r="I6" s="162">
        <v>28.083333333333332</v>
      </c>
      <c r="J6" s="162">
        <v>1536</v>
      </c>
      <c r="K6" s="162">
        <v>516</v>
      </c>
      <c r="L6" s="162">
        <v>2333</v>
      </c>
      <c r="M6" s="163">
        <v>33.59375</v>
      </c>
      <c r="N6" s="164">
        <v>4.5213178294573639</v>
      </c>
    </row>
    <row r="7" spans="1:14" x14ac:dyDescent="0.25">
      <c r="A7" s="51" t="s">
        <v>39</v>
      </c>
      <c r="B7" s="52" t="s">
        <v>42</v>
      </c>
      <c r="C7" s="161">
        <v>837633</v>
      </c>
      <c r="D7" s="162">
        <v>22001</v>
      </c>
      <c r="E7" s="162">
        <v>8741</v>
      </c>
      <c r="F7" s="162">
        <v>1343.17</v>
      </c>
      <c r="G7" s="162">
        <v>2423</v>
      </c>
      <c r="H7" s="162">
        <v>889</v>
      </c>
      <c r="I7" s="162">
        <v>94.25</v>
      </c>
      <c r="J7" s="162">
        <v>2150</v>
      </c>
      <c r="K7" s="162">
        <v>642</v>
      </c>
      <c r="L7" s="162">
        <v>2240</v>
      </c>
      <c r="M7" s="163">
        <v>29.86046511627907</v>
      </c>
      <c r="N7" s="164">
        <v>3.4890965732087227</v>
      </c>
    </row>
    <row r="8" spans="1:14" x14ac:dyDescent="0.25">
      <c r="A8" s="51" t="s">
        <v>39</v>
      </c>
      <c r="B8" s="52" t="s">
        <v>43</v>
      </c>
      <c r="C8" s="161">
        <v>240498</v>
      </c>
      <c r="D8" s="162">
        <v>3204</v>
      </c>
      <c r="E8" s="162">
        <v>3735</v>
      </c>
      <c r="F8" s="162">
        <v>456.09</v>
      </c>
      <c r="G8" s="162">
        <v>710</v>
      </c>
      <c r="H8" s="162">
        <v>118</v>
      </c>
      <c r="I8" s="162">
        <v>31.666666666666668</v>
      </c>
      <c r="J8" s="162">
        <v>757</v>
      </c>
      <c r="K8" s="162">
        <v>305</v>
      </c>
      <c r="L8" s="162">
        <v>1446</v>
      </c>
      <c r="M8" s="163">
        <v>40.290620871862615</v>
      </c>
      <c r="N8" s="164">
        <v>4.7409836065573767</v>
      </c>
    </row>
    <row r="9" spans="1:14" x14ac:dyDescent="0.25">
      <c r="A9" s="51" t="s">
        <v>39</v>
      </c>
      <c r="B9" s="52" t="s">
        <v>44</v>
      </c>
      <c r="C9" s="161">
        <v>710479</v>
      </c>
      <c r="D9" s="162">
        <v>25945</v>
      </c>
      <c r="E9" s="162">
        <v>8006</v>
      </c>
      <c r="F9" s="162">
        <v>1252.78</v>
      </c>
      <c r="G9" s="162">
        <v>1772</v>
      </c>
      <c r="H9" s="162">
        <v>402</v>
      </c>
      <c r="I9" s="162">
        <v>63.333333333333336</v>
      </c>
      <c r="J9" s="162">
        <v>2151</v>
      </c>
      <c r="K9" s="162">
        <v>679</v>
      </c>
      <c r="L9" s="162">
        <v>3027</v>
      </c>
      <c r="M9" s="163">
        <v>31.566713156671316</v>
      </c>
      <c r="N9" s="164">
        <v>4.4580265095729015</v>
      </c>
    </row>
    <row r="10" spans="1:14" x14ac:dyDescent="0.25">
      <c r="A10" s="51" t="s">
        <v>39</v>
      </c>
      <c r="B10" s="52" t="s">
        <v>45</v>
      </c>
      <c r="C10" s="161">
        <v>890511</v>
      </c>
      <c r="D10" s="162">
        <v>12117</v>
      </c>
      <c r="E10" s="162">
        <v>9755</v>
      </c>
      <c r="F10" s="162">
        <v>1095.06</v>
      </c>
      <c r="G10" s="162">
        <v>1858</v>
      </c>
      <c r="H10" s="162">
        <v>383</v>
      </c>
      <c r="I10" s="162">
        <v>39.75</v>
      </c>
      <c r="J10" s="162">
        <v>2212</v>
      </c>
      <c r="K10" s="162">
        <v>677</v>
      </c>
      <c r="L10" s="162">
        <v>3079</v>
      </c>
      <c r="M10" s="163">
        <v>30.605786618444846</v>
      </c>
      <c r="N10" s="164">
        <v>4.5480059084194977</v>
      </c>
    </row>
    <row r="11" spans="1:14" x14ac:dyDescent="0.25">
      <c r="A11" s="51" t="s">
        <v>39</v>
      </c>
      <c r="B11" s="52" t="s">
        <v>46</v>
      </c>
      <c r="C11" s="161">
        <v>502227</v>
      </c>
      <c r="D11" s="162">
        <v>3591</v>
      </c>
      <c r="E11" s="162">
        <v>3437</v>
      </c>
      <c r="F11" s="162">
        <v>636.16999999999996</v>
      </c>
      <c r="G11" s="162">
        <v>980</v>
      </c>
      <c r="H11" s="162">
        <v>207</v>
      </c>
      <c r="I11" s="162">
        <v>28.916666666666668</v>
      </c>
      <c r="J11" s="162">
        <v>1153</v>
      </c>
      <c r="K11" s="162">
        <v>330</v>
      </c>
      <c r="L11" s="162">
        <v>1504</v>
      </c>
      <c r="M11" s="163">
        <v>28.620988725065047</v>
      </c>
      <c r="N11" s="164">
        <v>4.5575757575757576</v>
      </c>
    </row>
    <row r="12" spans="1:14" x14ac:dyDescent="0.25">
      <c r="A12" s="51" t="s">
        <v>39</v>
      </c>
      <c r="B12" s="52" t="s">
        <v>48</v>
      </c>
      <c r="C12" s="161">
        <v>589571</v>
      </c>
      <c r="D12" s="162">
        <v>6861</v>
      </c>
      <c r="E12" s="162">
        <v>5826</v>
      </c>
      <c r="F12" s="162">
        <v>871.37</v>
      </c>
      <c r="G12" s="162">
        <v>1309</v>
      </c>
      <c r="H12" s="162">
        <v>426</v>
      </c>
      <c r="I12" s="162">
        <v>57.583333333333336</v>
      </c>
      <c r="J12" s="162">
        <v>1280</v>
      </c>
      <c r="K12" s="162">
        <v>356</v>
      </c>
      <c r="L12" s="162">
        <v>1434</v>
      </c>
      <c r="M12" s="163">
        <v>27.8125</v>
      </c>
      <c r="N12" s="164">
        <v>4.0280898876404496</v>
      </c>
    </row>
    <row r="13" spans="1:14" x14ac:dyDescent="0.25">
      <c r="A13" s="51" t="s">
        <v>39</v>
      </c>
      <c r="B13" s="52" t="s">
        <v>49</v>
      </c>
      <c r="C13" s="161">
        <v>522990</v>
      </c>
      <c r="D13" s="162">
        <v>5685</v>
      </c>
      <c r="E13" s="162">
        <v>6082</v>
      </c>
      <c r="F13" s="162">
        <v>825.76</v>
      </c>
      <c r="G13" s="162">
        <v>1486</v>
      </c>
      <c r="H13" s="162">
        <v>280</v>
      </c>
      <c r="I13" s="162">
        <v>29.75</v>
      </c>
      <c r="J13" s="162">
        <v>1496</v>
      </c>
      <c r="K13" s="162">
        <v>521</v>
      </c>
      <c r="L13" s="162">
        <v>2725</v>
      </c>
      <c r="M13" s="163">
        <v>34.826203208556151</v>
      </c>
      <c r="N13" s="164">
        <v>5.2303262955854128</v>
      </c>
    </row>
    <row r="14" spans="1:14" x14ac:dyDescent="0.25">
      <c r="A14" s="51" t="s">
        <v>39</v>
      </c>
      <c r="B14" s="52" t="s">
        <v>50</v>
      </c>
      <c r="C14" s="161">
        <v>5635442</v>
      </c>
      <c r="D14" s="162">
        <v>95897</v>
      </c>
      <c r="E14" s="162">
        <v>58298</v>
      </c>
      <c r="F14" s="162">
        <v>8110.0766317860043</v>
      </c>
      <c r="G14" s="162">
        <v>13289</v>
      </c>
      <c r="H14" s="162">
        <v>3269</v>
      </c>
      <c r="I14" s="162">
        <v>417.66666666666669</v>
      </c>
      <c r="J14" s="162">
        <v>14485</v>
      </c>
      <c r="K14" s="162">
        <v>4605</v>
      </c>
      <c r="L14" s="162">
        <v>20439</v>
      </c>
      <c r="M14" s="163">
        <v>31.791508457024509</v>
      </c>
      <c r="N14" s="166">
        <v>4.4384364820846907</v>
      </c>
    </row>
    <row r="15" spans="1:14" x14ac:dyDescent="0.25">
      <c r="A15" s="54" t="s">
        <v>51</v>
      </c>
      <c r="B15" s="55" t="s">
        <v>47</v>
      </c>
      <c r="C15" s="167">
        <v>5.0854751055906526E-2</v>
      </c>
      <c r="D15" s="168">
        <v>3.7342148346663606E-2</v>
      </c>
      <c r="E15" s="168">
        <v>4.6365226937459258E-2</v>
      </c>
      <c r="F15" s="168">
        <v>4.7797328878584684E-2</v>
      </c>
      <c r="G15" s="168">
        <v>4.7257129957107381E-2</v>
      </c>
      <c r="H15" s="168">
        <v>2.8754970939125116E-2</v>
      </c>
      <c r="I15" s="168">
        <v>3.6911412609736627E-2</v>
      </c>
      <c r="J15" s="168">
        <v>5.1018294787711423E-2</v>
      </c>
      <c r="K15" s="168">
        <v>5.4071661237785014E-2</v>
      </c>
      <c r="L15" s="168">
        <v>4.8094329468173588E-2</v>
      </c>
      <c r="M15" s="169" t="s">
        <v>135</v>
      </c>
      <c r="N15" s="169" t="s">
        <v>135</v>
      </c>
    </row>
    <row r="16" spans="1:14" x14ac:dyDescent="0.25">
      <c r="A16" s="51" t="s">
        <v>51</v>
      </c>
      <c r="B16" s="52" t="s">
        <v>40</v>
      </c>
      <c r="C16" s="170">
        <v>8.0607696787581173E-2</v>
      </c>
      <c r="D16" s="171">
        <v>3.5329572353671124E-2</v>
      </c>
      <c r="E16" s="171">
        <v>7.4959689869292259E-2</v>
      </c>
      <c r="F16" s="171">
        <v>5.7961227907223981E-2</v>
      </c>
      <c r="G16" s="171">
        <v>6.6972684174881475E-2</v>
      </c>
      <c r="H16" s="171">
        <v>6.5157540532272865E-2</v>
      </c>
      <c r="I16" s="171">
        <v>6.9233838786911417E-2</v>
      </c>
      <c r="J16" s="171">
        <v>6.9796341042457716E-2</v>
      </c>
      <c r="K16" s="171">
        <v>7.1661237785016291E-2</v>
      </c>
      <c r="L16" s="171">
        <v>8.160868927051225E-2</v>
      </c>
      <c r="M16" s="172" t="s">
        <v>135</v>
      </c>
      <c r="N16" s="172" t="s">
        <v>135</v>
      </c>
    </row>
    <row r="17" spans="1:14" x14ac:dyDescent="0.25">
      <c r="A17" s="51" t="s">
        <v>51</v>
      </c>
      <c r="B17" s="52" t="s">
        <v>41</v>
      </c>
      <c r="C17" s="170">
        <v>0.10659039699104347</v>
      </c>
      <c r="D17" s="171">
        <v>6.3870611176574874E-2</v>
      </c>
      <c r="E17" s="171">
        <v>9.6795773439912178E-2</v>
      </c>
      <c r="F17" s="171">
        <v>9.5185290478568357E-2</v>
      </c>
      <c r="G17" s="171">
        <v>9.2783505154639179E-2</v>
      </c>
      <c r="H17" s="171">
        <v>7.8617314163352714E-2</v>
      </c>
      <c r="I17" s="171">
        <v>6.7238627294493217E-2</v>
      </c>
      <c r="J17" s="171">
        <v>0.10604073179150846</v>
      </c>
      <c r="K17" s="171">
        <v>0.11205211726384365</v>
      </c>
      <c r="L17" s="171">
        <v>0.11414452761876805</v>
      </c>
      <c r="M17" s="172" t="s">
        <v>135</v>
      </c>
      <c r="N17" s="172" t="s">
        <v>135</v>
      </c>
    </row>
    <row r="18" spans="1:14" x14ac:dyDescent="0.25">
      <c r="A18" s="51" t="s">
        <v>51</v>
      </c>
      <c r="B18" s="52" t="s">
        <v>42</v>
      </c>
      <c r="C18" s="170">
        <v>0.14863661093486544</v>
      </c>
      <c r="D18" s="171">
        <v>0.22942323534625692</v>
      </c>
      <c r="E18" s="171">
        <v>0.1499365329856942</v>
      </c>
      <c r="F18" s="171">
        <v>0.16561742397546331</v>
      </c>
      <c r="G18" s="171">
        <v>0.18233125141094139</v>
      </c>
      <c r="H18" s="171">
        <v>0.27194860813704497</v>
      </c>
      <c r="I18" s="171">
        <v>0.22565841979249798</v>
      </c>
      <c r="J18" s="171">
        <v>0.14842940973420779</v>
      </c>
      <c r="K18" s="171">
        <v>0.13941368078175895</v>
      </c>
      <c r="L18" s="171">
        <v>0.10959440285728264</v>
      </c>
      <c r="M18" s="172" t="s">
        <v>135</v>
      </c>
      <c r="N18" s="172" t="s">
        <v>135</v>
      </c>
    </row>
    <row r="19" spans="1:14" x14ac:dyDescent="0.25">
      <c r="A19" s="51" t="s">
        <v>51</v>
      </c>
      <c r="B19" s="52" t="s">
        <v>43</v>
      </c>
      <c r="C19" s="170">
        <v>4.2675978210759691E-2</v>
      </c>
      <c r="D19" s="171">
        <v>3.3410847054652387E-2</v>
      </c>
      <c r="E19" s="171">
        <v>6.4067377954646815E-2</v>
      </c>
      <c r="F19" s="171">
        <v>5.6237446414801592E-2</v>
      </c>
      <c r="G19" s="171">
        <v>5.3427646926029047E-2</v>
      </c>
      <c r="H19" s="171">
        <v>3.6096665646986846E-2</v>
      </c>
      <c r="I19" s="171">
        <v>7.5818036711891454E-2</v>
      </c>
      <c r="J19" s="171">
        <v>5.2260959613393165E-2</v>
      </c>
      <c r="K19" s="171">
        <v>6.6232356134636267E-2</v>
      </c>
      <c r="L19" s="171">
        <v>7.074710113019228E-2</v>
      </c>
      <c r="M19" s="172" t="s">
        <v>135</v>
      </c>
      <c r="N19" s="172" t="s">
        <v>135</v>
      </c>
    </row>
    <row r="20" spans="1:14" x14ac:dyDescent="0.25">
      <c r="A20" s="51" t="s">
        <v>51</v>
      </c>
      <c r="B20" s="52" t="s">
        <v>44</v>
      </c>
      <c r="C20" s="170">
        <v>0.12607334083111849</v>
      </c>
      <c r="D20" s="171">
        <v>0.27055069501652818</v>
      </c>
      <c r="E20" s="171">
        <v>0.13732889636008097</v>
      </c>
      <c r="F20" s="171">
        <v>0.15447202990535888</v>
      </c>
      <c r="G20" s="171">
        <v>0.13334336669425842</v>
      </c>
      <c r="H20" s="171">
        <v>0.12297338635668401</v>
      </c>
      <c r="I20" s="171">
        <v>0.15163607342378291</v>
      </c>
      <c r="J20" s="171">
        <v>0.14849844666896789</v>
      </c>
      <c r="K20" s="171">
        <v>0.14744842562432139</v>
      </c>
      <c r="L20" s="171">
        <v>0.14809922207544401</v>
      </c>
      <c r="M20" s="172" t="s">
        <v>135</v>
      </c>
      <c r="N20" s="172" t="s">
        <v>135</v>
      </c>
    </row>
    <row r="21" spans="1:14" x14ac:dyDescent="0.25">
      <c r="A21" s="51" t="s">
        <v>51</v>
      </c>
      <c r="B21" s="52" t="s">
        <v>45</v>
      </c>
      <c r="C21" s="170">
        <v>0.15801972587065929</v>
      </c>
      <c r="D21" s="171">
        <v>0.12635431765331553</v>
      </c>
      <c r="E21" s="171">
        <v>0.16732992555490755</v>
      </c>
      <c r="F21" s="171">
        <v>0.13502461810386684</v>
      </c>
      <c r="G21" s="171">
        <v>0.13981488449093235</v>
      </c>
      <c r="H21" s="171">
        <v>0.1171612113796268</v>
      </c>
      <c r="I21" s="171">
        <v>9.5171588188347964E-2</v>
      </c>
      <c r="J21" s="171">
        <v>0.15270969968933379</v>
      </c>
      <c r="K21" s="171">
        <v>0.14701411509229098</v>
      </c>
      <c r="L21" s="171">
        <v>0.1506433778560595</v>
      </c>
      <c r="M21" s="172" t="s">
        <v>135</v>
      </c>
      <c r="N21" s="172" t="s">
        <v>135</v>
      </c>
    </row>
    <row r="22" spans="1:14" x14ac:dyDescent="0.25">
      <c r="A22" s="51" t="s">
        <v>51</v>
      </c>
      <c r="B22" s="52" t="s">
        <v>46</v>
      </c>
      <c r="C22" s="170">
        <v>8.9119362775803568E-2</v>
      </c>
      <c r="D22" s="171">
        <v>3.744642689552332E-2</v>
      </c>
      <c r="E22" s="171">
        <v>5.8955710315962813E-2</v>
      </c>
      <c r="F22" s="171">
        <v>7.8441922176992099E-2</v>
      </c>
      <c r="G22" s="171">
        <v>7.3745202799307699E-2</v>
      </c>
      <c r="H22" s="171">
        <v>6.3322116855307434E-2</v>
      </c>
      <c r="I22" s="171">
        <v>6.9233838786911417E-2</v>
      </c>
      <c r="J22" s="171">
        <v>7.9599585778391435E-2</v>
      </c>
      <c r="K22" s="171">
        <v>7.1661237785016291E-2</v>
      </c>
      <c r="L22" s="171">
        <v>7.3584813347032638E-2</v>
      </c>
      <c r="M22" s="172" t="s">
        <v>135</v>
      </c>
      <c r="N22" s="172" t="s">
        <v>135</v>
      </c>
    </row>
    <row r="23" spans="1:14" x14ac:dyDescent="0.25">
      <c r="A23" s="51" t="s">
        <v>51</v>
      </c>
      <c r="B23" s="52" t="s">
        <v>48</v>
      </c>
      <c r="C23" s="170">
        <v>0.10461841324957297</v>
      </c>
      <c r="D23" s="171">
        <v>7.1545512372649819E-2</v>
      </c>
      <c r="E23" s="171">
        <v>9.9934817660983222E-2</v>
      </c>
      <c r="F23" s="171">
        <v>0.10744288119113697</v>
      </c>
      <c r="G23" s="171">
        <v>9.8502520881932426E-2</v>
      </c>
      <c r="H23" s="171">
        <v>0.13031508106454573</v>
      </c>
      <c r="I23" s="171">
        <v>0.13786911412609737</v>
      </c>
      <c r="J23" s="171">
        <v>8.836727649292371E-2</v>
      </c>
      <c r="K23" s="171">
        <v>7.7307274701411507E-2</v>
      </c>
      <c r="L23" s="171">
        <v>7.0159988257742556E-2</v>
      </c>
      <c r="M23" s="172" t="s">
        <v>135</v>
      </c>
      <c r="N23" s="172" t="s">
        <v>135</v>
      </c>
    </row>
    <row r="24" spans="1:14" x14ac:dyDescent="0.25">
      <c r="A24" s="51" t="s">
        <v>51</v>
      </c>
      <c r="B24" s="52" t="s">
        <v>49</v>
      </c>
      <c r="C24" s="170">
        <v>9.2803723292689377E-2</v>
      </c>
      <c r="D24" s="171">
        <v>5.9282355026747446E-2</v>
      </c>
      <c r="E24" s="171">
        <v>0.10432604892106076</v>
      </c>
      <c r="F24" s="171">
        <v>0.10181901324625965</v>
      </c>
      <c r="G24" s="171">
        <v>0.11182180750997066</v>
      </c>
      <c r="H24" s="171">
        <v>8.5653104925053528E-2</v>
      </c>
      <c r="I24" s="171">
        <v>7.1229050279329603E-2</v>
      </c>
      <c r="J24" s="171">
        <v>0.10327925440110459</v>
      </c>
      <c r="K24" s="171">
        <v>0.11313789359391965</v>
      </c>
      <c r="L24" s="171">
        <v>0.13332354811879252</v>
      </c>
      <c r="M24" s="172" t="s">
        <v>135</v>
      </c>
      <c r="N24" s="172" t="s">
        <v>135</v>
      </c>
    </row>
    <row r="25" spans="1:14" x14ac:dyDescent="0.25">
      <c r="A25" s="57" t="s">
        <v>51</v>
      </c>
      <c r="B25" s="58" t="s">
        <v>50</v>
      </c>
      <c r="C25" s="173">
        <v>1</v>
      </c>
      <c r="D25" s="174">
        <v>1</v>
      </c>
      <c r="E25" s="174">
        <v>1</v>
      </c>
      <c r="F25" s="174">
        <v>1</v>
      </c>
      <c r="G25" s="174">
        <v>1</v>
      </c>
      <c r="H25" s="174">
        <v>1</v>
      </c>
      <c r="I25" s="174">
        <v>1</v>
      </c>
      <c r="J25" s="174">
        <v>1</v>
      </c>
      <c r="K25" s="174">
        <v>1</v>
      </c>
      <c r="L25" s="174">
        <v>1</v>
      </c>
      <c r="M25" s="175" t="s">
        <v>135</v>
      </c>
      <c r="N25" s="175" t="s">
        <v>135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47313-B28F-4E5F-99F3-296E4F0745E3}">
  <dimension ref="A1:H36"/>
  <sheetViews>
    <sheetView zoomScaleNormal="100" workbookViewId="0"/>
  </sheetViews>
  <sheetFormatPr defaultColWidth="8.85546875" defaultRowHeight="15" x14ac:dyDescent="0.25"/>
  <cols>
    <col min="1" max="1" width="23.5703125" bestFit="1" customWidth="1"/>
    <col min="2" max="2" width="27.42578125" customWidth="1"/>
    <col min="8" max="8" width="11.42578125" customWidth="1"/>
  </cols>
  <sheetData>
    <row r="1" spans="1:8" ht="15.75" x14ac:dyDescent="0.25">
      <c r="A1" s="2" t="s">
        <v>136</v>
      </c>
    </row>
    <row r="2" spans="1:8" ht="15.75" x14ac:dyDescent="0.25">
      <c r="A2" s="3" t="s">
        <v>31</v>
      </c>
    </row>
    <row r="3" spans="1:8" ht="51" x14ac:dyDescent="0.25">
      <c r="A3" s="140" t="s">
        <v>32</v>
      </c>
      <c r="B3" s="76" t="s">
        <v>115</v>
      </c>
      <c r="C3" s="76">
        <v>2021</v>
      </c>
      <c r="D3" s="77">
        <v>2022</v>
      </c>
      <c r="E3" s="77">
        <v>2023</v>
      </c>
      <c r="F3" s="77">
        <v>2024</v>
      </c>
      <c r="G3" s="77">
        <v>2025</v>
      </c>
      <c r="H3" s="105" t="s">
        <v>84</v>
      </c>
    </row>
    <row r="4" spans="1:8" x14ac:dyDescent="0.25">
      <c r="A4" s="141" t="s">
        <v>39</v>
      </c>
      <c r="B4" s="24" t="s">
        <v>47</v>
      </c>
      <c r="C4" s="25">
        <v>4964</v>
      </c>
      <c r="D4" s="33">
        <v>3697</v>
      </c>
      <c r="E4" s="33">
        <v>4261</v>
      </c>
      <c r="F4" s="33">
        <v>3418</v>
      </c>
      <c r="G4" s="33">
        <v>3581</v>
      </c>
      <c r="H4" s="142">
        <f>G4/F4-1</f>
        <v>4.768870684610893E-2</v>
      </c>
    </row>
    <row r="5" spans="1:8" x14ac:dyDescent="0.25">
      <c r="A5" s="141" t="s">
        <v>39</v>
      </c>
      <c r="B5" s="24" t="s">
        <v>40</v>
      </c>
      <c r="C5" s="25">
        <v>2794</v>
      </c>
      <c r="D5" s="33">
        <v>2959</v>
      </c>
      <c r="E5" s="33">
        <v>3772</v>
      </c>
      <c r="F5" s="33">
        <v>3811</v>
      </c>
      <c r="G5" s="33">
        <v>3388</v>
      </c>
      <c r="H5" s="143">
        <f>G5/F5-1</f>
        <v>-0.11099448963526637</v>
      </c>
    </row>
    <row r="6" spans="1:8" x14ac:dyDescent="0.25">
      <c r="A6" s="141" t="s">
        <v>39</v>
      </c>
      <c r="B6" s="24" t="s">
        <v>41</v>
      </c>
      <c r="C6" s="25">
        <v>9655</v>
      </c>
      <c r="D6" s="33">
        <v>8085</v>
      </c>
      <c r="E6" s="33">
        <v>8190</v>
      </c>
      <c r="F6" s="33">
        <v>7010</v>
      </c>
      <c r="G6" s="33">
        <v>6125</v>
      </c>
      <c r="H6" s="143">
        <f t="shared" ref="H6:H14" si="0">G6/F6-1</f>
        <v>-0.12624821683309562</v>
      </c>
    </row>
    <row r="7" spans="1:8" x14ac:dyDescent="0.25">
      <c r="A7" s="141" t="s">
        <v>39</v>
      </c>
      <c r="B7" s="24" t="s">
        <v>42</v>
      </c>
      <c r="C7" s="25">
        <v>50413</v>
      </c>
      <c r="D7" s="33">
        <v>35395</v>
      </c>
      <c r="E7" s="33">
        <v>33902</v>
      </c>
      <c r="F7" s="33">
        <v>26031</v>
      </c>
      <c r="G7" s="33">
        <v>22001</v>
      </c>
      <c r="H7" s="143">
        <f t="shared" si="0"/>
        <v>-0.15481541239291619</v>
      </c>
    </row>
    <row r="8" spans="1:8" x14ac:dyDescent="0.25">
      <c r="A8" s="141" t="s">
        <v>39</v>
      </c>
      <c r="B8" s="24" t="s">
        <v>43</v>
      </c>
      <c r="C8" s="25">
        <v>1746</v>
      </c>
      <c r="D8" s="33">
        <v>2016</v>
      </c>
      <c r="E8" s="33">
        <v>3230</v>
      </c>
      <c r="F8" s="33">
        <v>3814</v>
      </c>
      <c r="G8" s="33">
        <v>3204</v>
      </c>
      <c r="H8" s="143">
        <f t="shared" si="0"/>
        <v>-0.15993707393812273</v>
      </c>
    </row>
    <row r="9" spans="1:8" x14ac:dyDescent="0.25">
      <c r="A9" s="141" t="s">
        <v>39</v>
      </c>
      <c r="B9" s="24" t="s">
        <v>44</v>
      </c>
      <c r="C9" s="25">
        <v>13459</v>
      </c>
      <c r="D9" s="33">
        <v>13818</v>
      </c>
      <c r="E9" s="33">
        <v>21965</v>
      </c>
      <c r="F9" s="33">
        <v>25888</v>
      </c>
      <c r="G9" s="33">
        <v>25945</v>
      </c>
      <c r="H9" s="143">
        <f t="shared" si="0"/>
        <v>2.201792336217645E-3</v>
      </c>
    </row>
    <row r="10" spans="1:8" x14ac:dyDescent="0.25">
      <c r="A10" s="141" t="s">
        <v>39</v>
      </c>
      <c r="B10" s="24" t="s">
        <v>45</v>
      </c>
      <c r="C10" s="25">
        <v>11522</v>
      </c>
      <c r="D10" s="33">
        <v>9606</v>
      </c>
      <c r="E10" s="33">
        <v>11125</v>
      </c>
      <c r="F10" s="33">
        <v>11630</v>
      </c>
      <c r="G10" s="33">
        <v>12117</v>
      </c>
      <c r="H10" s="143">
        <f t="shared" si="0"/>
        <v>4.1874462596732664E-2</v>
      </c>
    </row>
    <row r="11" spans="1:8" x14ac:dyDescent="0.25">
      <c r="A11" s="141" t="s">
        <v>39</v>
      </c>
      <c r="B11" s="24" t="s">
        <v>46</v>
      </c>
      <c r="C11" s="25">
        <v>4612</v>
      </c>
      <c r="D11" s="33">
        <v>4023</v>
      </c>
      <c r="E11" s="33">
        <v>4198</v>
      </c>
      <c r="F11" s="33">
        <v>3982</v>
      </c>
      <c r="G11" s="33">
        <v>3591</v>
      </c>
      <c r="H11" s="143">
        <f t="shared" si="0"/>
        <v>-9.8191863385233558E-2</v>
      </c>
    </row>
    <row r="12" spans="1:8" x14ac:dyDescent="0.25">
      <c r="A12" s="141" t="s">
        <v>39</v>
      </c>
      <c r="B12" s="24" t="s">
        <v>48</v>
      </c>
      <c r="C12" s="25">
        <v>5286</v>
      </c>
      <c r="D12" s="33">
        <v>6047</v>
      </c>
      <c r="E12" s="33">
        <v>6733</v>
      </c>
      <c r="F12" s="33">
        <v>7088</v>
      </c>
      <c r="G12" s="33">
        <v>6861</v>
      </c>
      <c r="H12" s="143">
        <f t="shared" si="0"/>
        <v>-3.2025959367945833E-2</v>
      </c>
    </row>
    <row r="13" spans="1:8" x14ac:dyDescent="0.25">
      <c r="A13" s="141" t="s">
        <v>39</v>
      </c>
      <c r="B13" s="24" t="s">
        <v>49</v>
      </c>
      <c r="C13" s="25">
        <v>8255</v>
      </c>
      <c r="D13" s="33">
        <v>7105</v>
      </c>
      <c r="E13" s="33">
        <v>7652</v>
      </c>
      <c r="F13" s="33">
        <v>7054</v>
      </c>
      <c r="G13" s="33">
        <v>5685</v>
      </c>
      <c r="H13" s="143">
        <f t="shared" si="0"/>
        <v>-0.19407428409413097</v>
      </c>
    </row>
    <row r="14" spans="1:8" x14ac:dyDescent="0.25">
      <c r="A14" s="141" t="s">
        <v>39</v>
      </c>
      <c r="B14" s="24" t="s">
        <v>50</v>
      </c>
      <c r="C14" s="25">
        <v>115559</v>
      </c>
      <c r="D14" s="33">
        <v>95033</v>
      </c>
      <c r="E14" s="33">
        <v>107764</v>
      </c>
      <c r="F14" s="33">
        <v>103281</v>
      </c>
      <c r="G14" s="33">
        <v>95897</v>
      </c>
      <c r="H14" s="143">
        <f t="shared" si="0"/>
        <v>-7.1494272905955558E-2</v>
      </c>
    </row>
    <row r="15" spans="1:8" x14ac:dyDescent="0.25">
      <c r="A15" s="144" t="s">
        <v>51</v>
      </c>
      <c r="B15" s="27" t="s">
        <v>47</v>
      </c>
      <c r="C15" s="28">
        <f t="shared" ref="C15:G24" si="1">C4/SUM(C$5:C$13)</f>
        <v>4.6073026303577062E-2</v>
      </c>
      <c r="D15" s="37">
        <f t="shared" si="1"/>
        <v>4.1514137489613044E-2</v>
      </c>
      <c r="E15" s="37">
        <f t="shared" si="1"/>
        <v>4.2285668919388293E-2</v>
      </c>
      <c r="F15" s="37">
        <f t="shared" si="1"/>
        <v>3.5490301947917101E-2</v>
      </c>
      <c r="G15" s="37">
        <f t="shared" si="1"/>
        <v>4.0273513501355197E-2</v>
      </c>
      <c r="H15" s="145">
        <f>(G15-F15)*100</f>
        <v>0.47832115534380965</v>
      </c>
    </row>
    <row r="16" spans="1:8" x14ac:dyDescent="0.25">
      <c r="A16" s="141" t="s">
        <v>51</v>
      </c>
      <c r="B16" s="24" t="s">
        <v>40</v>
      </c>
      <c r="C16" s="29">
        <f t="shared" si="1"/>
        <v>2.5932319801006107E-2</v>
      </c>
      <c r="D16" s="137">
        <f t="shared" si="1"/>
        <v>3.3227030790307005E-2</v>
      </c>
      <c r="E16" s="137">
        <f t="shared" si="1"/>
        <v>3.7432889735726976E-2</v>
      </c>
      <c r="F16" s="137">
        <f t="shared" si="1"/>
        <v>3.9570959837189015E-2</v>
      </c>
      <c r="G16" s="137">
        <f t="shared" si="1"/>
        <v>3.810294994208082E-2</v>
      </c>
      <c r="H16" s="146">
        <f>(G16-F16)*100</f>
        <v>-0.14680098951081952</v>
      </c>
    </row>
    <row r="17" spans="1:8" x14ac:dyDescent="0.25">
      <c r="A17" s="141" t="s">
        <v>51</v>
      </c>
      <c r="B17" s="24" t="s">
        <v>41</v>
      </c>
      <c r="C17" s="29">
        <f t="shared" si="1"/>
        <v>8.9612221789088745E-2</v>
      </c>
      <c r="D17" s="137">
        <f t="shared" si="1"/>
        <v>9.0787612010690147E-2</v>
      </c>
      <c r="E17" s="137">
        <f t="shared" si="1"/>
        <v>8.127660841346869E-2</v>
      </c>
      <c r="F17" s="137">
        <f t="shared" si="1"/>
        <v>7.2787307388794284E-2</v>
      </c>
      <c r="G17" s="137">
        <f t="shared" si="1"/>
        <v>6.888446528785272E-2</v>
      </c>
      <c r="H17" s="146">
        <f t="shared" ref="H17:H25" si="2">(G17-F17)*100</f>
        <v>-0.39028421009415643</v>
      </c>
    </row>
    <row r="18" spans="1:8" x14ac:dyDescent="0.25">
      <c r="A18" s="141" t="s">
        <v>51</v>
      </c>
      <c r="B18" s="24" t="s">
        <v>42</v>
      </c>
      <c r="C18" s="29">
        <f t="shared" si="1"/>
        <v>0.46790480963783854</v>
      </c>
      <c r="D18" s="137">
        <f t="shared" si="1"/>
        <v>0.39745547645248952</v>
      </c>
      <c r="E18" s="137">
        <f t="shared" si="1"/>
        <v>0.33643950896622904</v>
      </c>
      <c r="F18" s="137">
        <f t="shared" si="1"/>
        <v>0.27028907255887363</v>
      </c>
      <c r="G18" s="137">
        <f t="shared" si="1"/>
        <v>0.24743299931396695</v>
      </c>
      <c r="H18" s="146">
        <f t="shared" si="2"/>
        <v>-2.2856073244906683</v>
      </c>
    </row>
    <row r="19" spans="1:8" x14ac:dyDescent="0.25">
      <c r="A19" s="141" t="s">
        <v>51</v>
      </c>
      <c r="B19" s="24" t="s">
        <v>43</v>
      </c>
      <c r="C19" s="29">
        <f t="shared" si="1"/>
        <v>1.6205379517736814E-2</v>
      </c>
      <c r="D19" s="137">
        <f t="shared" si="1"/>
        <v>2.26379500078604E-2</v>
      </c>
      <c r="E19" s="137">
        <f t="shared" si="1"/>
        <v>3.2054144710073736E-2</v>
      </c>
      <c r="F19" s="137">
        <f t="shared" si="1"/>
        <v>3.9602109897412467E-2</v>
      </c>
      <c r="G19" s="137">
        <f t="shared" si="1"/>
        <v>3.6033604372617163E-2</v>
      </c>
      <c r="H19" s="146">
        <f t="shared" si="2"/>
        <v>-0.3568505524795304</v>
      </c>
    </row>
    <row r="20" spans="1:8" x14ac:dyDescent="0.25">
      <c r="A20" s="141" t="s">
        <v>51</v>
      </c>
      <c r="B20" s="24" t="s">
        <v>44</v>
      </c>
      <c r="C20" s="29">
        <f t="shared" si="1"/>
        <v>0.12491878747377995</v>
      </c>
      <c r="D20" s="137">
        <f t="shared" si="1"/>
        <v>0.15516428234554316</v>
      </c>
      <c r="E20" s="137">
        <f t="shared" si="1"/>
        <v>0.21797810791231256</v>
      </c>
      <c r="F20" s="137">
        <f t="shared" si="1"/>
        <v>0.26880425302155586</v>
      </c>
      <c r="G20" s="137">
        <f t="shared" si="1"/>
        <v>0.29178897173768797</v>
      </c>
      <c r="H20" s="146">
        <f t="shared" si="2"/>
        <v>2.2984718716132111</v>
      </c>
    </row>
    <row r="21" spans="1:8" x14ac:dyDescent="0.25">
      <c r="A21" s="141" t="s">
        <v>51</v>
      </c>
      <c r="B21" s="24" t="s">
        <v>45</v>
      </c>
      <c r="C21" s="29">
        <f t="shared" si="1"/>
        <v>0.10694065452655417</v>
      </c>
      <c r="D21" s="137">
        <f t="shared" si="1"/>
        <v>0.10786713679340625</v>
      </c>
      <c r="E21" s="137">
        <f t="shared" si="1"/>
        <v>0.11040320739924776</v>
      </c>
      <c r="F21" s="137">
        <f t="shared" si="1"/>
        <v>0.12075840013290692</v>
      </c>
      <c r="G21" s="137">
        <f t="shared" si="1"/>
        <v>0.1362731536151692</v>
      </c>
      <c r="H21" s="146">
        <f t="shared" si="2"/>
        <v>1.5514753482262278</v>
      </c>
    </row>
    <row r="22" spans="1:8" x14ac:dyDescent="0.25">
      <c r="A22" s="141" t="s">
        <v>51</v>
      </c>
      <c r="B22" s="24" t="s">
        <v>46</v>
      </c>
      <c r="C22" s="29">
        <f t="shared" si="1"/>
        <v>4.2805962391639286E-2</v>
      </c>
      <c r="D22" s="137">
        <f t="shared" si="1"/>
        <v>4.5174837738899992E-2</v>
      </c>
      <c r="E22" s="137">
        <f t="shared" si="1"/>
        <v>4.1660464239284684E-2</v>
      </c>
      <c r="F22" s="137">
        <f t="shared" si="1"/>
        <v>4.1346513269925653E-2</v>
      </c>
      <c r="G22" s="137">
        <f t="shared" si="1"/>
        <v>4.038597793447822E-2</v>
      </c>
      <c r="H22" s="146">
        <f t="shared" si="2"/>
        <v>-9.6053533544743219E-2</v>
      </c>
    </row>
    <row r="23" spans="1:8" x14ac:dyDescent="0.25">
      <c r="A23" s="141" t="s">
        <v>51</v>
      </c>
      <c r="B23" s="24" t="s">
        <v>48</v>
      </c>
      <c r="C23" s="29">
        <f t="shared" si="1"/>
        <v>4.9061647268474687E-2</v>
      </c>
      <c r="D23" s="137">
        <f t="shared" si="1"/>
        <v>6.7902620881712214E-2</v>
      </c>
      <c r="E23" s="137">
        <f t="shared" si="1"/>
        <v>6.6817509700596425E-2</v>
      </c>
      <c r="F23" s="137">
        <f t="shared" si="1"/>
        <v>7.3597208954603976E-2</v>
      </c>
      <c r="G23" s="137">
        <f t="shared" si="1"/>
        <v>7.7161847565707348E-2</v>
      </c>
      <c r="H23" s="146">
        <f t="shared" si="2"/>
        <v>0.35646386111033712</v>
      </c>
    </row>
    <row r="24" spans="1:8" x14ac:dyDescent="0.25">
      <c r="A24" s="141" t="s">
        <v>51</v>
      </c>
      <c r="B24" s="24" t="s">
        <v>49</v>
      </c>
      <c r="C24" s="29">
        <f t="shared" si="1"/>
        <v>7.6618217593881682E-2</v>
      </c>
      <c r="D24" s="137">
        <f t="shared" si="1"/>
        <v>7.9783052979091343E-2</v>
      </c>
      <c r="E24" s="137">
        <f t="shared" si="1"/>
        <v>7.5937558923060131E-2</v>
      </c>
      <c r="F24" s="137">
        <f t="shared" si="1"/>
        <v>7.3244174938738221E-2</v>
      </c>
      <c r="G24" s="137">
        <f t="shared" si="1"/>
        <v>6.3936030230439617E-2</v>
      </c>
      <c r="H24" s="146">
        <f t="shared" si="2"/>
        <v>-0.93081447082986046</v>
      </c>
    </row>
    <row r="25" spans="1:8" x14ac:dyDescent="0.25">
      <c r="A25" s="147" t="s">
        <v>51</v>
      </c>
      <c r="B25" s="31" t="s">
        <v>50</v>
      </c>
      <c r="C25" s="32">
        <f t="shared" ref="C25:E25" si="3">C14/C$14</f>
        <v>1</v>
      </c>
      <c r="D25" s="38">
        <f t="shared" si="3"/>
        <v>1</v>
      </c>
      <c r="E25" s="38">
        <f t="shared" si="3"/>
        <v>1</v>
      </c>
      <c r="F25" s="38">
        <f t="shared" ref="F25:G25" si="4">F14/F$14</f>
        <v>1</v>
      </c>
      <c r="G25" s="38">
        <f t="shared" si="4"/>
        <v>1</v>
      </c>
      <c r="H25" s="148">
        <f t="shared" si="2"/>
        <v>0</v>
      </c>
    </row>
    <row r="26" spans="1:8" x14ac:dyDescent="0.25">
      <c r="A26" s="144" t="s">
        <v>52</v>
      </c>
      <c r="B26" s="27" t="s">
        <v>47</v>
      </c>
      <c r="C26" s="139">
        <v>173.20971844697459</v>
      </c>
      <c r="D26" s="78">
        <v>129.00006629703162</v>
      </c>
      <c r="E26" s="78">
        <v>148.67981674104729</v>
      </c>
      <c r="F26" s="78">
        <v>119.26487059866218</v>
      </c>
      <c r="G26" s="78">
        <v>124.95245804968091</v>
      </c>
      <c r="H26" s="142">
        <f>G26/F26-1</f>
        <v>4.768870684610893E-2</v>
      </c>
    </row>
    <row r="27" spans="1:8" x14ac:dyDescent="0.25">
      <c r="A27" s="141" t="s">
        <v>52</v>
      </c>
      <c r="B27" s="24" t="s">
        <v>40</v>
      </c>
      <c r="C27" s="42">
        <v>61.506626161229256</v>
      </c>
      <c r="D27" s="43">
        <v>65.138907233742799</v>
      </c>
      <c r="E27" s="43">
        <v>83.036146700127688</v>
      </c>
      <c r="F27" s="43">
        <v>83.894685862721786</v>
      </c>
      <c r="G27" s="43">
        <v>74.582838022277997</v>
      </c>
      <c r="H27" s="143">
        <f>G27/F27-1</f>
        <v>-0.11099448963526626</v>
      </c>
    </row>
    <row r="28" spans="1:8" x14ac:dyDescent="0.25">
      <c r="A28" s="141" t="s">
        <v>52</v>
      </c>
      <c r="B28" s="24" t="s">
        <v>41</v>
      </c>
      <c r="C28" s="42">
        <v>160.73343055583302</v>
      </c>
      <c r="D28" s="43">
        <v>134.59655992168928</v>
      </c>
      <c r="E28" s="43">
        <v>136.34456719339951</v>
      </c>
      <c r="F28" s="43">
        <v>116.70029499703671</v>
      </c>
      <c r="G28" s="43">
        <v>101.9670908497646</v>
      </c>
      <c r="H28" s="143">
        <f t="shared" ref="H28:H36" si="5">G28/F28-1</f>
        <v>-0.12624821683309551</v>
      </c>
    </row>
    <row r="29" spans="1:8" x14ac:dyDescent="0.25">
      <c r="A29" s="141" t="s">
        <v>52</v>
      </c>
      <c r="B29" s="24" t="s">
        <v>42</v>
      </c>
      <c r="C29" s="42">
        <v>601.85069117381954</v>
      </c>
      <c r="D29" s="43">
        <v>422.55976065890434</v>
      </c>
      <c r="E29" s="43">
        <v>404.7357255504499</v>
      </c>
      <c r="F29" s="43">
        <v>310.76855854532954</v>
      </c>
      <c r="G29" s="43">
        <v>262.6567959953822</v>
      </c>
      <c r="H29" s="143">
        <f t="shared" si="5"/>
        <v>-0.1548154123929163</v>
      </c>
    </row>
    <row r="30" spans="1:8" x14ac:dyDescent="0.25">
      <c r="A30" s="141" t="s">
        <v>52</v>
      </c>
      <c r="B30" s="24" t="s">
        <v>43</v>
      </c>
      <c r="C30" s="42">
        <v>72.59935633560363</v>
      </c>
      <c r="D30" s="43">
        <v>83.826060923583555</v>
      </c>
      <c r="E30" s="43">
        <v>134.30465118213041</v>
      </c>
      <c r="F30" s="43">
        <v>158.58759740205741</v>
      </c>
      <c r="G30" s="43">
        <v>133.2235611106953</v>
      </c>
      <c r="H30" s="143">
        <f t="shared" si="5"/>
        <v>-0.15993707393812284</v>
      </c>
    </row>
    <row r="31" spans="1:8" x14ac:dyDescent="0.25">
      <c r="A31" s="141" t="s">
        <v>52</v>
      </c>
      <c r="B31" s="24" t="s">
        <v>44</v>
      </c>
      <c r="C31" s="42">
        <v>189.4355779692292</v>
      </c>
      <c r="D31" s="43">
        <v>194.48850704946943</v>
      </c>
      <c r="E31" s="43">
        <v>309.15762464478189</v>
      </c>
      <c r="F31" s="43">
        <v>364.37389423191962</v>
      </c>
      <c r="G31" s="43">
        <v>365.1761698797572</v>
      </c>
      <c r="H31" s="143">
        <f t="shared" si="5"/>
        <v>2.201792336217423E-3</v>
      </c>
    </row>
    <row r="32" spans="1:8" x14ac:dyDescent="0.25">
      <c r="A32" s="141" t="s">
        <v>52</v>
      </c>
      <c r="B32" s="24" t="s">
        <v>45</v>
      </c>
      <c r="C32" s="42">
        <v>129.38638601881394</v>
      </c>
      <c r="D32" s="43">
        <v>107.87064954840535</v>
      </c>
      <c r="E32" s="43">
        <v>124.92827152050901</v>
      </c>
      <c r="F32" s="43">
        <v>130.59917283447368</v>
      </c>
      <c r="G32" s="43">
        <v>136.06794301249508</v>
      </c>
      <c r="H32" s="143">
        <f t="shared" si="5"/>
        <v>4.1874462596732664E-2</v>
      </c>
    </row>
    <row r="33" spans="1:8" x14ac:dyDescent="0.25">
      <c r="A33" s="141" t="s">
        <v>52</v>
      </c>
      <c r="B33" s="24" t="s">
        <v>46</v>
      </c>
      <c r="C33" s="42">
        <v>91.830984793728732</v>
      </c>
      <c r="D33" s="43">
        <v>80.103220256975433</v>
      </c>
      <c r="E33" s="43">
        <v>83.587700382496365</v>
      </c>
      <c r="F33" s="43">
        <v>79.286856341853394</v>
      </c>
      <c r="G33" s="43">
        <v>71.501532175689476</v>
      </c>
      <c r="H33" s="143">
        <f t="shared" si="5"/>
        <v>-9.8191863385233669E-2</v>
      </c>
    </row>
    <row r="34" spans="1:8" x14ac:dyDescent="0.25">
      <c r="A34" s="141" t="s">
        <v>52</v>
      </c>
      <c r="B34" s="24" t="s">
        <v>48</v>
      </c>
      <c r="C34" s="42">
        <v>89.65841264241287</v>
      </c>
      <c r="D34" s="43">
        <v>102.56610314957825</v>
      </c>
      <c r="E34" s="43">
        <v>114.20168224013733</v>
      </c>
      <c r="F34" s="43">
        <v>120.22300961207385</v>
      </c>
      <c r="G34" s="43">
        <v>116.37275239114543</v>
      </c>
      <c r="H34" s="143">
        <f t="shared" si="5"/>
        <v>-3.2025959367945722E-2</v>
      </c>
    </row>
    <row r="35" spans="1:8" x14ac:dyDescent="0.25">
      <c r="A35" s="141" t="s">
        <v>52</v>
      </c>
      <c r="B35" s="24" t="s">
        <v>49</v>
      </c>
      <c r="C35" s="42">
        <v>157.84240616455381</v>
      </c>
      <c r="D35" s="43">
        <v>135.853458001109</v>
      </c>
      <c r="E35" s="43">
        <v>146.31254899711277</v>
      </c>
      <c r="F35" s="43">
        <v>134.87829595212145</v>
      </c>
      <c r="G35" s="43">
        <v>108.70188722537716</v>
      </c>
      <c r="H35" s="143">
        <f t="shared" si="5"/>
        <v>-0.19407428409413086</v>
      </c>
    </row>
    <row r="36" spans="1:8" x14ac:dyDescent="0.25">
      <c r="A36" s="147" t="s">
        <v>52</v>
      </c>
      <c r="B36" s="31" t="s">
        <v>50</v>
      </c>
      <c r="C36" s="74">
        <v>205.05756247690954</v>
      </c>
      <c r="D36" s="75">
        <v>168.6345099461586</v>
      </c>
      <c r="E36" s="75">
        <v>191.22546199570502</v>
      </c>
      <c r="F36" s="75">
        <v>183.2704515457705</v>
      </c>
      <c r="G36" s="75">
        <v>170.16766386735949</v>
      </c>
      <c r="H36" s="149">
        <f t="shared" si="5"/>
        <v>-7.1494272905955447E-2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6E315-54DB-4729-A2BC-6523374E78FD}">
  <dimension ref="A1:J81"/>
  <sheetViews>
    <sheetView zoomScaleNormal="100" workbookViewId="0">
      <pane xSplit="2" ySplit="3" topLeftCell="C4" activePane="bottomRight" state="frozen"/>
      <selection pane="topRight" activeCell="C1" sqref="C1"/>
      <selection pane="bottomLeft" activeCell="A4" sqref="A4"/>
      <selection pane="bottomRight" activeCell="C4" sqref="C4"/>
    </sheetView>
  </sheetViews>
  <sheetFormatPr defaultColWidth="8.85546875" defaultRowHeight="15" x14ac:dyDescent="0.25"/>
  <cols>
    <col min="1" max="1" width="63.7109375" customWidth="1"/>
    <col min="2" max="2" width="25.42578125" customWidth="1"/>
    <col min="6" max="6" width="10" customWidth="1"/>
    <col min="7" max="7" width="10.28515625" customWidth="1"/>
    <col min="8" max="8" width="10.140625" customWidth="1"/>
  </cols>
  <sheetData>
    <row r="1" spans="1:10" ht="15.75" x14ac:dyDescent="0.25">
      <c r="A1" s="2" t="s">
        <v>137</v>
      </c>
    </row>
    <row r="2" spans="1:10" ht="15.75" x14ac:dyDescent="0.25">
      <c r="A2" s="3" t="s">
        <v>31</v>
      </c>
    </row>
    <row r="3" spans="1:10" s="21" customFormat="1" ht="47.25" customHeight="1" x14ac:dyDescent="0.25">
      <c r="A3" s="34" t="s">
        <v>32</v>
      </c>
      <c r="B3" s="76" t="s">
        <v>115</v>
      </c>
      <c r="C3" s="35" t="s">
        <v>53</v>
      </c>
      <c r="D3" s="36" t="s">
        <v>54</v>
      </c>
      <c r="E3" s="36" t="s">
        <v>55</v>
      </c>
      <c r="F3" s="36" t="s">
        <v>56</v>
      </c>
      <c r="G3" s="36" t="s">
        <v>57</v>
      </c>
      <c r="H3" s="36" t="s">
        <v>58</v>
      </c>
      <c r="I3" s="22"/>
      <c r="J3" s="22"/>
    </row>
    <row r="4" spans="1:10" x14ac:dyDescent="0.25">
      <c r="A4" s="23" t="s">
        <v>59</v>
      </c>
      <c r="B4" s="24" t="s">
        <v>47</v>
      </c>
      <c r="C4" s="25">
        <v>46</v>
      </c>
      <c r="D4" s="33">
        <v>96</v>
      </c>
      <c r="E4" s="33">
        <v>71</v>
      </c>
      <c r="F4" s="33">
        <v>3222</v>
      </c>
      <c r="G4" s="33">
        <v>146</v>
      </c>
      <c r="H4" s="33">
        <v>3581</v>
      </c>
      <c r="I4" s="23"/>
      <c r="J4" s="23"/>
    </row>
    <row r="5" spans="1:10" x14ac:dyDescent="0.25">
      <c r="A5" s="23" t="s">
        <v>59</v>
      </c>
      <c r="B5" s="24" t="s">
        <v>40</v>
      </c>
      <c r="C5" s="25">
        <v>190</v>
      </c>
      <c r="D5" s="33">
        <v>400</v>
      </c>
      <c r="E5" s="33">
        <v>228</v>
      </c>
      <c r="F5" s="33">
        <v>2490</v>
      </c>
      <c r="G5" s="33">
        <v>80</v>
      </c>
      <c r="H5" s="33">
        <v>3388</v>
      </c>
      <c r="I5" s="23"/>
      <c r="J5" s="23"/>
    </row>
    <row r="6" spans="1:10" x14ac:dyDescent="0.25">
      <c r="A6" s="23" t="s">
        <v>59</v>
      </c>
      <c r="B6" s="24" t="s">
        <v>41</v>
      </c>
      <c r="C6" s="25">
        <v>248</v>
      </c>
      <c r="D6" s="33">
        <v>657</v>
      </c>
      <c r="E6" s="33">
        <v>410</v>
      </c>
      <c r="F6" s="33">
        <v>4738</v>
      </c>
      <c r="G6" s="33">
        <v>72</v>
      </c>
      <c r="H6" s="33">
        <v>6125</v>
      </c>
      <c r="I6" s="23"/>
      <c r="J6" s="23"/>
    </row>
    <row r="7" spans="1:10" x14ac:dyDescent="0.25">
      <c r="A7" s="23" t="s">
        <v>59</v>
      </c>
      <c r="B7" s="24" t="s">
        <v>42</v>
      </c>
      <c r="C7" s="25">
        <v>2151</v>
      </c>
      <c r="D7" s="33">
        <v>10292</v>
      </c>
      <c r="E7" s="33">
        <v>2716</v>
      </c>
      <c r="F7" s="33">
        <v>6484</v>
      </c>
      <c r="G7" s="33">
        <v>358</v>
      </c>
      <c r="H7" s="33">
        <v>22001</v>
      </c>
      <c r="I7" s="23"/>
      <c r="J7" s="23"/>
    </row>
    <row r="8" spans="1:10" x14ac:dyDescent="0.25">
      <c r="A8" s="23" t="s">
        <v>59</v>
      </c>
      <c r="B8" s="24" t="s">
        <v>43</v>
      </c>
      <c r="C8" s="25">
        <v>110</v>
      </c>
      <c r="D8" s="33">
        <v>66</v>
      </c>
      <c r="E8" s="33">
        <v>95</v>
      </c>
      <c r="F8" s="33">
        <v>2918</v>
      </c>
      <c r="G8" s="33">
        <v>15</v>
      </c>
      <c r="H8" s="33">
        <v>3204</v>
      </c>
      <c r="I8" s="23"/>
      <c r="J8" s="23"/>
    </row>
    <row r="9" spans="1:10" x14ac:dyDescent="0.25">
      <c r="A9" s="23" t="s">
        <v>59</v>
      </c>
      <c r="B9" s="24" t="s">
        <v>44</v>
      </c>
      <c r="C9" s="25">
        <v>1590</v>
      </c>
      <c r="D9" s="33">
        <v>1844</v>
      </c>
      <c r="E9" s="33">
        <v>1162</v>
      </c>
      <c r="F9" s="33">
        <v>21214</v>
      </c>
      <c r="G9" s="33">
        <v>135</v>
      </c>
      <c r="H9" s="33">
        <v>25945</v>
      </c>
      <c r="I9" s="23"/>
      <c r="J9" s="23"/>
    </row>
    <row r="10" spans="1:10" x14ac:dyDescent="0.25">
      <c r="A10" s="23" t="s">
        <v>59</v>
      </c>
      <c r="B10" s="24" t="s">
        <v>45</v>
      </c>
      <c r="C10" s="25">
        <v>548</v>
      </c>
      <c r="D10" s="33">
        <v>989</v>
      </c>
      <c r="E10" s="33">
        <v>863</v>
      </c>
      <c r="F10" s="33">
        <v>9634</v>
      </c>
      <c r="G10" s="33">
        <v>83</v>
      </c>
      <c r="H10" s="33">
        <v>12117</v>
      </c>
      <c r="I10" s="23"/>
      <c r="J10" s="23"/>
    </row>
    <row r="11" spans="1:10" x14ac:dyDescent="0.25">
      <c r="A11" s="23" t="s">
        <v>59</v>
      </c>
      <c r="B11" s="24" t="s">
        <v>46</v>
      </c>
      <c r="C11" s="25">
        <v>71</v>
      </c>
      <c r="D11" s="33">
        <v>196</v>
      </c>
      <c r="E11" s="33">
        <v>181</v>
      </c>
      <c r="F11" s="33">
        <v>3012</v>
      </c>
      <c r="G11" s="33">
        <v>131</v>
      </c>
      <c r="H11" s="33">
        <v>3591</v>
      </c>
      <c r="I11" s="23"/>
      <c r="J11" s="23"/>
    </row>
    <row r="12" spans="1:10" x14ac:dyDescent="0.25">
      <c r="A12" s="23" t="s">
        <v>59</v>
      </c>
      <c r="B12" s="24" t="s">
        <v>48</v>
      </c>
      <c r="C12" s="25">
        <v>1208</v>
      </c>
      <c r="D12" s="33">
        <v>1242</v>
      </c>
      <c r="E12" s="33">
        <v>868</v>
      </c>
      <c r="F12" s="33">
        <v>3394</v>
      </c>
      <c r="G12" s="33">
        <v>149</v>
      </c>
      <c r="H12" s="33">
        <v>6861</v>
      </c>
      <c r="I12" s="23"/>
      <c r="J12" s="23"/>
    </row>
    <row r="13" spans="1:10" x14ac:dyDescent="0.25">
      <c r="A13" s="23" t="s">
        <v>59</v>
      </c>
      <c r="B13" s="24" t="s">
        <v>49</v>
      </c>
      <c r="C13" s="25">
        <v>573</v>
      </c>
      <c r="D13" s="33">
        <v>299</v>
      </c>
      <c r="E13" s="33">
        <v>384</v>
      </c>
      <c r="F13" s="33">
        <v>4339</v>
      </c>
      <c r="G13" s="33">
        <v>90</v>
      </c>
      <c r="H13" s="33">
        <v>5685</v>
      </c>
      <c r="I13" s="23"/>
      <c r="J13" s="23"/>
    </row>
    <row r="14" spans="1:10" x14ac:dyDescent="0.25">
      <c r="A14" s="23" t="s">
        <v>59</v>
      </c>
      <c r="B14" s="24" t="s">
        <v>50</v>
      </c>
      <c r="C14" s="25">
        <v>7000</v>
      </c>
      <c r="D14" s="33">
        <v>17145</v>
      </c>
      <c r="E14" s="33">
        <v>7425</v>
      </c>
      <c r="F14" s="33">
        <v>63057</v>
      </c>
      <c r="G14" s="33">
        <v>1270</v>
      </c>
      <c r="H14" s="33">
        <v>95897</v>
      </c>
      <c r="I14" s="23"/>
      <c r="J14" s="23"/>
    </row>
    <row r="15" spans="1:10" x14ac:dyDescent="0.25">
      <c r="A15" s="26" t="s">
        <v>60</v>
      </c>
      <c r="B15" s="27" t="s">
        <v>47</v>
      </c>
      <c r="C15" s="28">
        <f t="shared" ref="C15:H24" si="0">C4/SUM(C$5:C$13)</f>
        <v>6.8769621767080279E-3</v>
      </c>
      <c r="D15" s="37">
        <f t="shared" si="0"/>
        <v>6.0056302783859867E-3</v>
      </c>
      <c r="E15" s="37">
        <f t="shared" si="0"/>
        <v>1.0279426668597075E-2</v>
      </c>
      <c r="F15" s="37">
        <f t="shared" si="0"/>
        <v>5.5338955395634028E-2</v>
      </c>
      <c r="G15" s="37">
        <f t="shared" si="0"/>
        <v>0.13117699910152741</v>
      </c>
      <c r="H15" s="37">
        <f t="shared" si="0"/>
        <v>4.0273513501355197E-2</v>
      </c>
      <c r="I15" s="23"/>
      <c r="J15" s="23"/>
    </row>
    <row r="16" spans="1:10" x14ac:dyDescent="0.25">
      <c r="A16" s="23" t="s">
        <v>60</v>
      </c>
      <c r="B16" s="24" t="s">
        <v>40</v>
      </c>
      <c r="C16" s="29">
        <f t="shared" si="0"/>
        <v>2.8404843773359247E-2</v>
      </c>
      <c r="D16" s="137">
        <f t="shared" si="0"/>
        <v>2.5023459493274947E-2</v>
      </c>
      <c r="E16" s="137">
        <f t="shared" si="0"/>
        <v>3.3009989865353986E-2</v>
      </c>
      <c r="F16" s="137">
        <f t="shared" si="0"/>
        <v>4.2766604262920151E-2</v>
      </c>
      <c r="G16" s="137">
        <f t="shared" si="0"/>
        <v>7.1877807726864335E-2</v>
      </c>
      <c r="H16" s="137">
        <f t="shared" si="0"/>
        <v>3.810294994208082E-2</v>
      </c>
      <c r="I16" s="23"/>
      <c r="J16" s="23"/>
    </row>
    <row r="17" spans="1:10" x14ac:dyDescent="0.25">
      <c r="A17" s="23" t="s">
        <v>60</v>
      </c>
      <c r="B17" s="24" t="s">
        <v>41</v>
      </c>
      <c r="C17" s="29">
        <f t="shared" si="0"/>
        <v>3.7075796083121546E-2</v>
      </c>
      <c r="D17" s="137">
        <f t="shared" si="0"/>
        <v>4.11010322177041E-2</v>
      </c>
      <c r="E17" s="137">
        <f t="shared" si="0"/>
        <v>5.9360069494715506E-2</v>
      </c>
      <c r="F17" s="137">
        <f t="shared" si="0"/>
        <v>8.137677550109064E-2</v>
      </c>
      <c r="G17" s="137">
        <f t="shared" si="0"/>
        <v>6.4690026954177901E-2</v>
      </c>
      <c r="H17" s="137">
        <f t="shared" si="0"/>
        <v>6.888446528785272E-2</v>
      </c>
      <c r="I17" s="23"/>
      <c r="J17" s="23"/>
    </row>
    <row r="18" spans="1:10" x14ac:dyDescent="0.25">
      <c r="A18" s="23" t="s">
        <v>60</v>
      </c>
      <c r="B18" s="24" t="s">
        <v>42</v>
      </c>
      <c r="C18" s="29">
        <f t="shared" si="0"/>
        <v>0.32157273134997755</v>
      </c>
      <c r="D18" s="137">
        <f t="shared" si="0"/>
        <v>0.64385361276196429</v>
      </c>
      <c r="E18" s="137">
        <f t="shared" si="0"/>
        <v>0.39322426523816417</v>
      </c>
      <c r="F18" s="137">
        <f t="shared" si="0"/>
        <v>0.11136492451436718</v>
      </c>
      <c r="G18" s="137">
        <f t="shared" si="0"/>
        <v>0.32165318957771788</v>
      </c>
      <c r="H18" s="137">
        <f t="shared" si="0"/>
        <v>0.24743299931396695</v>
      </c>
      <c r="I18" s="23"/>
      <c r="J18" s="23"/>
    </row>
    <row r="19" spans="1:10" x14ac:dyDescent="0.25">
      <c r="A19" s="23" t="s">
        <v>60</v>
      </c>
      <c r="B19" s="24" t="s">
        <v>43</v>
      </c>
      <c r="C19" s="29">
        <f t="shared" si="0"/>
        <v>1.6444909552997457E-2</v>
      </c>
      <c r="D19" s="137">
        <f t="shared" si="0"/>
        <v>4.1288708163903657E-3</v>
      </c>
      <c r="E19" s="137">
        <f t="shared" si="0"/>
        <v>1.3754162443897495E-2</v>
      </c>
      <c r="F19" s="137">
        <f t="shared" si="0"/>
        <v>5.0117651100080721E-2</v>
      </c>
      <c r="G19" s="137">
        <f t="shared" si="0"/>
        <v>1.3477088948787063E-2</v>
      </c>
      <c r="H19" s="137">
        <f t="shared" si="0"/>
        <v>3.6033604372617163E-2</v>
      </c>
      <c r="I19" s="23"/>
      <c r="J19" s="23"/>
    </row>
    <row r="20" spans="1:10" x14ac:dyDescent="0.25">
      <c r="A20" s="23" t="s">
        <v>60</v>
      </c>
      <c r="B20" s="24" t="s">
        <v>44</v>
      </c>
      <c r="C20" s="29">
        <f t="shared" si="0"/>
        <v>0.23770369262969054</v>
      </c>
      <c r="D20" s="137">
        <f t="shared" si="0"/>
        <v>0.1153581482639975</v>
      </c>
      <c r="E20" s="137">
        <f t="shared" si="0"/>
        <v>0.168235123787462</v>
      </c>
      <c r="F20" s="137">
        <f t="shared" si="0"/>
        <v>0.36435772804561772</v>
      </c>
      <c r="G20" s="137">
        <f t="shared" si="0"/>
        <v>0.12129380053908356</v>
      </c>
      <c r="H20" s="137">
        <f t="shared" si="0"/>
        <v>0.29178897173768797</v>
      </c>
      <c r="I20" s="23"/>
      <c r="J20" s="23"/>
    </row>
    <row r="21" spans="1:10" x14ac:dyDescent="0.25">
      <c r="A21" s="23" t="s">
        <v>60</v>
      </c>
      <c r="B21" s="24" t="s">
        <v>45</v>
      </c>
      <c r="C21" s="29">
        <f t="shared" si="0"/>
        <v>8.1925549409478243E-2</v>
      </c>
      <c r="D21" s="137">
        <f t="shared" si="0"/>
        <v>6.1870503597122303E-2</v>
      </c>
      <c r="E21" s="137">
        <f t="shared" si="0"/>
        <v>0.12494570725351094</v>
      </c>
      <c r="F21" s="137">
        <f t="shared" si="0"/>
        <v>0.16546725520842279</v>
      </c>
      <c r="G21" s="137">
        <f t="shared" si="0"/>
        <v>7.4573225516621738E-2</v>
      </c>
      <c r="H21" s="137">
        <f t="shared" si="0"/>
        <v>0.1362731536151692</v>
      </c>
      <c r="I21" s="23"/>
      <c r="J21" s="23"/>
    </row>
    <row r="22" spans="1:10" x14ac:dyDescent="0.25">
      <c r="A22" s="23" t="s">
        <v>60</v>
      </c>
      <c r="B22" s="24" t="s">
        <v>46</v>
      </c>
      <c r="C22" s="29">
        <f t="shared" si="0"/>
        <v>1.0614441620571086E-2</v>
      </c>
      <c r="D22" s="137">
        <f t="shared" si="0"/>
        <v>1.2261495151704722E-2</v>
      </c>
      <c r="E22" s="137">
        <f t="shared" si="0"/>
        <v>2.6205298972057332E-2</v>
      </c>
      <c r="F22" s="137">
        <f t="shared" si="0"/>
        <v>5.1732133349363656E-2</v>
      </c>
      <c r="G22" s="137">
        <f t="shared" si="0"/>
        <v>0.11769991015274034</v>
      </c>
      <c r="H22" s="137">
        <f t="shared" si="0"/>
        <v>4.038597793447822E-2</v>
      </c>
      <c r="I22" s="23"/>
      <c r="J22" s="23"/>
    </row>
    <row r="23" spans="1:10" x14ac:dyDescent="0.25">
      <c r="A23" s="23" t="s">
        <v>60</v>
      </c>
      <c r="B23" s="24" t="s">
        <v>48</v>
      </c>
      <c r="C23" s="29">
        <f t="shared" si="0"/>
        <v>0.18059500672746301</v>
      </c>
      <c r="D23" s="137">
        <f t="shared" si="0"/>
        <v>7.7697841726618699E-2</v>
      </c>
      <c r="E23" s="137">
        <f t="shared" si="0"/>
        <v>0.12566961054003184</v>
      </c>
      <c r="F23" s="137">
        <f t="shared" si="0"/>
        <v>5.8293114404960239E-2</v>
      </c>
      <c r="G23" s="137">
        <f t="shared" si="0"/>
        <v>0.13387241689128482</v>
      </c>
      <c r="H23" s="137">
        <f t="shared" si="0"/>
        <v>7.7161847565707348E-2</v>
      </c>
      <c r="I23" s="23"/>
      <c r="J23" s="23"/>
    </row>
    <row r="24" spans="1:10" x14ac:dyDescent="0.25">
      <c r="A24" s="23" t="s">
        <v>60</v>
      </c>
      <c r="B24" s="24" t="s">
        <v>49</v>
      </c>
      <c r="C24" s="29">
        <f t="shared" si="0"/>
        <v>8.5663028853341303E-2</v>
      </c>
      <c r="D24" s="137">
        <f t="shared" si="0"/>
        <v>1.870503597122302E-2</v>
      </c>
      <c r="E24" s="137">
        <f t="shared" si="0"/>
        <v>5.5595772404806718E-2</v>
      </c>
      <c r="F24" s="137">
        <f t="shared" si="0"/>
        <v>7.452381361317692E-2</v>
      </c>
      <c r="G24" s="137">
        <f t="shared" si="0"/>
        <v>8.0862533692722366E-2</v>
      </c>
      <c r="H24" s="137">
        <f t="shared" si="0"/>
        <v>6.3936030230439617E-2</v>
      </c>
      <c r="I24" s="23"/>
      <c r="J24" s="23"/>
    </row>
    <row r="25" spans="1:10" x14ac:dyDescent="0.25">
      <c r="A25" s="30" t="s">
        <v>60</v>
      </c>
      <c r="B25" s="31" t="s">
        <v>50</v>
      </c>
      <c r="C25" s="32">
        <f t="shared" ref="C25:H25" si="1">C14/C$14</f>
        <v>1</v>
      </c>
      <c r="D25" s="38">
        <f t="shared" si="1"/>
        <v>1</v>
      </c>
      <c r="E25" s="38">
        <f t="shared" si="1"/>
        <v>1</v>
      </c>
      <c r="F25" s="38">
        <f t="shared" si="1"/>
        <v>1</v>
      </c>
      <c r="G25" s="38">
        <f t="shared" si="1"/>
        <v>1</v>
      </c>
      <c r="H25" s="38">
        <f t="shared" si="1"/>
        <v>1</v>
      </c>
      <c r="I25" s="23"/>
      <c r="J25" s="23"/>
    </row>
    <row r="26" spans="1:10" x14ac:dyDescent="0.25">
      <c r="A26" s="26" t="s">
        <v>111</v>
      </c>
      <c r="B26" s="27" t="s">
        <v>47</v>
      </c>
      <c r="C26" s="28">
        <f t="shared" ref="C26:F36" si="2">C4/SUM($C4:$F4)</f>
        <v>1.3391557496360991E-2</v>
      </c>
      <c r="D26" s="28">
        <f t="shared" si="2"/>
        <v>2.794759825327511E-2</v>
      </c>
      <c r="E26" s="28">
        <f t="shared" si="2"/>
        <v>2.0669577874818049E-2</v>
      </c>
      <c r="F26" s="28">
        <f t="shared" si="2"/>
        <v>0.93799126637554586</v>
      </c>
      <c r="G26" s="28"/>
      <c r="H26" s="37"/>
      <c r="I26" s="23"/>
      <c r="J26" s="23"/>
    </row>
    <row r="27" spans="1:10" x14ac:dyDescent="0.25">
      <c r="A27" s="23" t="s">
        <v>111</v>
      </c>
      <c r="B27" s="24" t="s">
        <v>40</v>
      </c>
      <c r="C27" s="29">
        <f t="shared" si="2"/>
        <v>5.7436517533252719E-2</v>
      </c>
      <c r="D27" s="29">
        <f t="shared" si="2"/>
        <v>0.12091898428053205</v>
      </c>
      <c r="E27" s="29">
        <f t="shared" si="2"/>
        <v>6.8923821039903271E-2</v>
      </c>
      <c r="F27" s="29">
        <f t="shared" si="2"/>
        <v>0.75272067714631197</v>
      </c>
      <c r="G27" s="29"/>
      <c r="H27" s="137"/>
      <c r="I27" s="23"/>
      <c r="J27" s="23"/>
    </row>
    <row r="28" spans="1:10" x14ac:dyDescent="0.25">
      <c r="A28" s="23" t="s">
        <v>111</v>
      </c>
      <c r="B28" s="24" t="s">
        <v>41</v>
      </c>
      <c r="C28" s="29">
        <f t="shared" si="2"/>
        <v>4.0971419131009414E-2</v>
      </c>
      <c r="D28" s="29">
        <f t="shared" si="2"/>
        <v>0.10854121923013382</v>
      </c>
      <c r="E28" s="29">
        <f t="shared" si="2"/>
        <v>6.7735007434330086E-2</v>
      </c>
      <c r="F28" s="29">
        <f t="shared" si="2"/>
        <v>0.78275235420452671</v>
      </c>
      <c r="G28" s="29"/>
      <c r="H28" s="137"/>
      <c r="I28" s="23"/>
      <c r="J28" s="23"/>
    </row>
    <row r="29" spans="1:10" x14ac:dyDescent="0.25">
      <c r="A29" s="23" t="s">
        <v>111</v>
      </c>
      <c r="B29" s="24" t="s">
        <v>42</v>
      </c>
      <c r="C29" s="29">
        <f t="shared" si="2"/>
        <v>9.9385482604075218E-2</v>
      </c>
      <c r="D29" s="29">
        <f t="shared" si="2"/>
        <v>0.47553481495171651</v>
      </c>
      <c r="E29" s="29">
        <f t="shared" si="2"/>
        <v>0.12549092085200758</v>
      </c>
      <c r="F29" s="29">
        <f t="shared" si="2"/>
        <v>0.2995887815922007</v>
      </c>
      <c r="G29" s="29"/>
      <c r="H29" s="137"/>
      <c r="I29" s="23"/>
      <c r="J29" s="23"/>
    </row>
    <row r="30" spans="1:10" x14ac:dyDescent="0.25">
      <c r="A30" s="23" t="s">
        <v>111</v>
      </c>
      <c r="B30" s="24" t="s">
        <v>43</v>
      </c>
      <c r="C30" s="29">
        <f t="shared" si="2"/>
        <v>3.4493571652555663E-2</v>
      </c>
      <c r="D30" s="29">
        <f t="shared" si="2"/>
        <v>2.0696142991533398E-2</v>
      </c>
      <c r="E30" s="29">
        <f t="shared" si="2"/>
        <v>2.9789902790843526E-2</v>
      </c>
      <c r="F30" s="29">
        <f t="shared" si="2"/>
        <v>0.91502038256506746</v>
      </c>
      <c r="G30" s="29"/>
      <c r="H30" s="137"/>
      <c r="I30" s="23"/>
      <c r="J30" s="23"/>
    </row>
    <row r="31" spans="1:10" x14ac:dyDescent="0.25">
      <c r="A31" s="23" t="s">
        <v>111</v>
      </c>
      <c r="B31" s="24" t="s">
        <v>44</v>
      </c>
      <c r="C31" s="29">
        <f t="shared" si="2"/>
        <v>6.1604029445951183E-2</v>
      </c>
      <c r="D31" s="29">
        <f t="shared" si="2"/>
        <v>7.1445176288260359E-2</v>
      </c>
      <c r="E31" s="29">
        <f t="shared" si="2"/>
        <v>4.5021309569934137E-2</v>
      </c>
      <c r="F31" s="29">
        <f t="shared" si="2"/>
        <v>0.82192948469585436</v>
      </c>
      <c r="G31" s="29"/>
      <c r="H31" s="137"/>
      <c r="I31" s="23"/>
      <c r="J31" s="23"/>
    </row>
    <row r="32" spans="1:10" x14ac:dyDescent="0.25">
      <c r="A32" s="23" t="s">
        <v>111</v>
      </c>
      <c r="B32" s="24" t="s">
        <v>45</v>
      </c>
      <c r="C32" s="29">
        <f t="shared" si="2"/>
        <v>4.5537643343859069E-2</v>
      </c>
      <c r="D32" s="29">
        <f t="shared" si="2"/>
        <v>8.2183812531161707E-2</v>
      </c>
      <c r="E32" s="29">
        <f t="shared" si="2"/>
        <v>7.1713478477646669E-2</v>
      </c>
      <c r="F32" s="29">
        <f t="shared" si="2"/>
        <v>0.80056506564733254</v>
      </c>
      <c r="G32" s="29"/>
      <c r="H32" s="137"/>
      <c r="I32" s="23"/>
      <c r="J32" s="23"/>
    </row>
    <row r="33" spans="1:10" x14ac:dyDescent="0.25">
      <c r="A33" s="23" t="s">
        <v>111</v>
      </c>
      <c r="B33" s="24" t="s">
        <v>46</v>
      </c>
      <c r="C33" s="29">
        <f t="shared" si="2"/>
        <v>2.0520231213872833E-2</v>
      </c>
      <c r="D33" s="29">
        <f t="shared" si="2"/>
        <v>5.6647398843930635E-2</v>
      </c>
      <c r="E33" s="29">
        <f t="shared" si="2"/>
        <v>5.2312138728323701E-2</v>
      </c>
      <c r="F33" s="29">
        <f t="shared" si="2"/>
        <v>0.87052023121387279</v>
      </c>
      <c r="G33" s="29"/>
      <c r="H33" s="137"/>
      <c r="I33" s="23"/>
      <c r="J33" s="23"/>
    </row>
    <row r="34" spans="1:10" x14ac:dyDescent="0.25">
      <c r="A34" s="23" t="s">
        <v>111</v>
      </c>
      <c r="B34" s="24" t="s">
        <v>48</v>
      </c>
      <c r="C34" s="29">
        <f t="shared" si="2"/>
        <v>0.1799761620977354</v>
      </c>
      <c r="D34" s="29">
        <f t="shared" si="2"/>
        <v>0.18504171632896305</v>
      </c>
      <c r="E34" s="29">
        <f t="shared" si="2"/>
        <v>0.12932061978545889</v>
      </c>
      <c r="F34" s="29">
        <f t="shared" si="2"/>
        <v>0.50566150178784264</v>
      </c>
      <c r="G34" s="29"/>
      <c r="H34" s="137"/>
      <c r="I34" s="23"/>
      <c r="J34" s="23"/>
    </row>
    <row r="35" spans="1:10" x14ac:dyDescent="0.25">
      <c r="A35" s="23" t="s">
        <v>111</v>
      </c>
      <c r="B35" s="24" t="s">
        <v>49</v>
      </c>
      <c r="C35" s="29">
        <f t="shared" si="2"/>
        <v>0.10241286863270778</v>
      </c>
      <c r="D35" s="29">
        <f t="shared" si="2"/>
        <v>5.3440571939231456E-2</v>
      </c>
      <c r="E35" s="29">
        <f t="shared" si="2"/>
        <v>6.8632707774798934E-2</v>
      </c>
      <c r="F35" s="29">
        <f t="shared" si="2"/>
        <v>0.77551385165326181</v>
      </c>
      <c r="G35" s="29"/>
      <c r="H35" s="137"/>
      <c r="I35" s="23"/>
      <c r="J35" s="23"/>
    </row>
    <row r="36" spans="1:10" x14ac:dyDescent="0.25">
      <c r="A36" s="30" t="s">
        <v>111</v>
      </c>
      <c r="B36" s="31" t="s">
        <v>50</v>
      </c>
      <c r="C36" s="32">
        <f t="shared" si="2"/>
        <v>7.3974658395595333E-2</v>
      </c>
      <c r="D36" s="32">
        <f t="shared" si="2"/>
        <v>0.18118507402749745</v>
      </c>
      <c r="E36" s="32">
        <f t="shared" si="2"/>
        <v>7.8465976941042195E-2</v>
      </c>
      <c r="F36" s="32">
        <f t="shared" si="2"/>
        <v>0.66637429063586506</v>
      </c>
      <c r="G36" s="32"/>
      <c r="H36" s="38"/>
      <c r="I36" s="23"/>
      <c r="J36" s="23"/>
    </row>
    <row r="37" spans="1:10" x14ac:dyDescent="0.25">
      <c r="A37" s="23" t="s">
        <v>61</v>
      </c>
      <c r="B37" s="24" t="s">
        <v>47</v>
      </c>
      <c r="C37" s="42">
        <f t="shared" ref="C37:F47" si="3">(C4/C48)*10000</f>
        <v>41.344598238360597</v>
      </c>
      <c r="D37" s="43">
        <f t="shared" si="3"/>
        <v>268.9075630252101</v>
      </c>
      <c r="E37" s="43">
        <f t="shared" si="3"/>
        <v>56.188667299778416</v>
      </c>
      <c r="F37" s="43">
        <f t="shared" si="3"/>
        <v>124.278225853111</v>
      </c>
      <c r="G37" s="43"/>
      <c r="H37" s="43">
        <f t="shared" ref="H37:H47" si="4">(H4/H48)*10000</f>
        <v>124.95245804968091</v>
      </c>
      <c r="I37" s="23"/>
      <c r="J37" s="23"/>
    </row>
    <row r="38" spans="1:10" x14ac:dyDescent="0.25">
      <c r="A38" s="23" t="s">
        <v>61</v>
      </c>
      <c r="B38" s="24" t="s">
        <v>40</v>
      </c>
      <c r="C38" s="42">
        <f t="shared" si="3"/>
        <v>44.07636810726796</v>
      </c>
      <c r="D38" s="43">
        <f t="shared" si="3"/>
        <v>234.13720440177946</v>
      </c>
      <c r="E38" s="43">
        <f t="shared" si="3"/>
        <v>72.876046794093199</v>
      </c>
      <c r="F38" s="43">
        <f t="shared" si="3"/>
        <v>68.636071701264939</v>
      </c>
      <c r="G38" s="43"/>
      <c r="H38" s="43">
        <f t="shared" si="4"/>
        <v>74.582838022277997</v>
      </c>
      <c r="I38" s="23"/>
      <c r="J38" s="23"/>
    </row>
    <row r="39" spans="1:10" x14ac:dyDescent="0.25">
      <c r="A39" s="23" t="s">
        <v>61</v>
      </c>
      <c r="B39" s="24" t="s">
        <v>41</v>
      </c>
      <c r="C39" s="42">
        <f t="shared" si="3"/>
        <v>50.973218506566909</v>
      </c>
      <c r="D39" s="43">
        <f t="shared" si="3"/>
        <v>262.07666839522915</v>
      </c>
      <c r="E39" s="43">
        <f t="shared" si="3"/>
        <v>89.381090449303485</v>
      </c>
      <c r="F39" s="43">
        <f t="shared" si="3"/>
        <v>98.484486303007117</v>
      </c>
      <c r="G39" s="43"/>
      <c r="H39" s="43">
        <f t="shared" si="4"/>
        <v>101.9670908497646</v>
      </c>
      <c r="I39" s="23"/>
      <c r="J39" s="23"/>
    </row>
    <row r="40" spans="1:10" x14ac:dyDescent="0.25">
      <c r="A40" s="23" t="s">
        <v>61</v>
      </c>
      <c r="B40" s="24" t="s">
        <v>42</v>
      </c>
      <c r="C40" s="42">
        <f t="shared" si="3"/>
        <v>111.87159990430324</v>
      </c>
      <c r="D40" s="43">
        <f t="shared" si="3"/>
        <v>625.36837308218139</v>
      </c>
      <c r="E40" s="43">
        <f t="shared" si="3"/>
        <v>184.65010979746958</v>
      </c>
      <c r="F40" s="43">
        <f t="shared" si="3"/>
        <v>194.30917454561799</v>
      </c>
      <c r="G40" s="43"/>
      <c r="H40" s="43">
        <f t="shared" si="4"/>
        <v>262.6567959953822</v>
      </c>
      <c r="I40" s="23"/>
      <c r="J40" s="23"/>
    </row>
    <row r="41" spans="1:10" x14ac:dyDescent="0.25">
      <c r="A41" s="23" t="s">
        <v>61</v>
      </c>
      <c r="B41" s="24" t="s">
        <v>43</v>
      </c>
      <c r="C41" s="42">
        <f t="shared" si="3"/>
        <v>94.283020485129001</v>
      </c>
      <c r="D41" s="43">
        <f t="shared" si="3"/>
        <v>181.41836173721828</v>
      </c>
      <c r="E41" s="43">
        <f t="shared" si="3"/>
        <v>97.686375321336754</v>
      </c>
      <c r="F41" s="43">
        <f t="shared" si="3"/>
        <v>135.42614216496185</v>
      </c>
      <c r="G41" s="43"/>
      <c r="H41" s="43">
        <f t="shared" si="4"/>
        <v>133.2235611106953</v>
      </c>
      <c r="I41" s="23"/>
      <c r="J41" s="23"/>
    </row>
    <row r="42" spans="1:10" x14ac:dyDescent="0.25">
      <c r="A42" s="23" t="s">
        <v>61</v>
      </c>
      <c r="B42" s="24" t="s">
        <v>44</v>
      </c>
      <c r="C42" s="42">
        <f t="shared" si="3"/>
        <v>181.90138428097472</v>
      </c>
      <c r="D42" s="43">
        <f t="shared" si="3"/>
        <v>698.64363112828676</v>
      </c>
      <c r="E42" s="43">
        <f t="shared" si="3"/>
        <v>253.61765283628347</v>
      </c>
      <c r="F42" s="43">
        <f t="shared" si="3"/>
        <v>385.10832192688497</v>
      </c>
      <c r="G42" s="43"/>
      <c r="H42" s="43">
        <f t="shared" si="4"/>
        <v>365.1761698797572</v>
      </c>
      <c r="I42" s="23"/>
      <c r="J42" s="23"/>
    </row>
    <row r="43" spans="1:10" x14ac:dyDescent="0.25">
      <c r="A43" s="23" t="s">
        <v>61</v>
      </c>
      <c r="B43" s="24" t="s">
        <v>45</v>
      </c>
      <c r="C43" s="42">
        <f t="shared" si="3"/>
        <v>73.221897088494273</v>
      </c>
      <c r="D43" s="43">
        <f t="shared" si="3"/>
        <v>324.24103337486071</v>
      </c>
      <c r="E43" s="43">
        <f t="shared" si="3"/>
        <v>126.86325816599536</v>
      </c>
      <c r="F43" s="43">
        <f t="shared" si="3"/>
        <v>134.33880598263664</v>
      </c>
      <c r="G43" s="43"/>
      <c r="H43" s="43">
        <f t="shared" si="4"/>
        <v>136.06794301249508</v>
      </c>
      <c r="I43" s="23"/>
      <c r="J43" s="23"/>
    </row>
    <row r="44" spans="1:10" x14ac:dyDescent="0.25">
      <c r="A44" s="23" t="s">
        <v>61</v>
      </c>
      <c r="B44" s="24" t="s">
        <v>46</v>
      </c>
      <c r="C44" s="42">
        <f t="shared" si="3"/>
        <v>41.505904361042909</v>
      </c>
      <c r="D44" s="43">
        <f t="shared" si="3"/>
        <v>219.48488241881299</v>
      </c>
      <c r="E44" s="43">
        <f t="shared" si="3"/>
        <v>65.620128339919518</v>
      </c>
      <c r="F44" s="43">
        <f t="shared" si="3"/>
        <v>67.141022897496256</v>
      </c>
      <c r="G44" s="43"/>
      <c r="H44" s="43">
        <f t="shared" si="4"/>
        <v>71.501532175689476</v>
      </c>
      <c r="I44" s="23"/>
      <c r="J44" s="23"/>
    </row>
    <row r="45" spans="1:10" x14ac:dyDescent="0.25">
      <c r="A45" s="23" t="s">
        <v>61</v>
      </c>
      <c r="B45" s="24" t="s">
        <v>48</v>
      </c>
      <c r="C45" s="42">
        <f t="shared" si="3"/>
        <v>112.47462803299753</v>
      </c>
      <c r="D45" s="43">
        <f t="shared" si="3"/>
        <v>327.60075965393543</v>
      </c>
      <c r="E45" s="43">
        <f t="shared" si="3"/>
        <v>161.29931429208554</v>
      </c>
      <c r="F45" s="43">
        <f t="shared" si="3"/>
        <v>86.926678345678255</v>
      </c>
      <c r="G45" s="43"/>
      <c r="H45" s="43">
        <f t="shared" si="4"/>
        <v>116.37275239114543</v>
      </c>
      <c r="I45" s="23"/>
      <c r="J45" s="23"/>
    </row>
    <row r="46" spans="1:10" x14ac:dyDescent="0.25">
      <c r="A46" s="23" t="s">
        <v>61</v>
      </c>
      <c r="B46" s="24" t="s">
        <v>49</v>
      </c>
      <c r="C46" s="42">
        <f t="shared" si="3"/>
        <v>81.573964665518275</v>
      </c>
      <c r="D46" s="43">
        <f t="shared" si="3"/>
        <v>187.71973882471121</v>
      </c>
      <c r="E46" s="43">
        <f t="shared" si="3"/>
        <v>112.93785476897739</v>
      </c>
      <c r="F46" s="43">
        <f t="shared" si="3"/>
        <v>107.71613979514322</v>
      </c>
      <c r="G46" s="43"/>
      <c r="H46" s="43">
        <f t="shared" si="4"/>
        <v>108.70188722537716</v>
      </c>
      <c r="I46" s="23"/>
      <c r="J46" s="23"/>
    </row>
    <row r="47" spans="1:10" x14ac:dyDescent="0.25">
      <c r="A47" s="30" t="s">
        <v>61</v>
      </c>
      <c r="B47" s="31" t="s">
        <v>50</v>
      </c>
      <c r="C47" s="74">
        <f t="shared" si="3"/>
        <v>105.4488430002305</v>
      </c>
      <c r="D47" s="75">
        <f t="shared" si="3"/>
        <v>513.93576777117642</v>
      </c>
      <c r="E47" s="75">
        <f t="shared" si="3"/>
        <v>156.03754988473187</v>
      </c>
      <c r="F47" s="75">
        <f t="shared" si="3"/>
        <v>151.50051751925201</v>
      </c>
      <c r="G47" s="75"/>
      <c r="H47" s="75">
        <f t="shared" si="4"/>
        <v>170.16766386735949</v>
      </c>
      <c r="I47" s="23"/>
      <c r="J47" s="23"/>
    </row>
    <row r="48" spans="1:10" x14ac:dyDescent="0.25">
      <c r="A48" s="23" t="s">
        <v>62</v>
      </c>
      <c r="B48" s="24" t="s">
        <v>47</v>
      </c>
      <c r="C48" s="25">
        <v>11126</v>
      </c>
      <c r="D48" s="33">
        <v>3570</v>
      </c>
      <c r="E48" s="33">
        <v>12636</v>
      </c>
      <c r="F48" s="33">
        <v>259257</v>
      </c>
      <c r="G48" s="23">
        <v>0</v>
      </c>
      <c r="H48" s="33">
        <v>286589</v>
      </c>
      <c r="I48" s="23"/>
      <c r="J48" s="23"/>
    </row>
    <row r="49" spans="1:10" x14ac:dyDescent="0.25">
      <c r="A49" s="23" t="s">
        <v>62</v>
      </c>
      <c r="B49" s="24" t="s">
        <v>40</v>
      </c>
      <c r="C49" s="25">
        <v>43107</v>
      </c>
      <c r="D49" s="33">
        <v>17084</v>
      </c>
      <c r="E49" s="33">
        <v>31286</v>
      </c>
      <c r="F49" s="33">
        <v>362783</v>
      </c>
      <c r="G49" s="23">
        <v>0</v>
      </c>
      <c r="H49" s="33">
        <v>454260</v>
      </c>
      <c r="I49" s="23"/>
      <c r="J49" s="23"/>
    </row>
    <row r="50" spans="1:10" x14ac:dyDescent="0.25">
      <c r="A50" s="23" t="s">
        <v>62</v>
      </c>
      <c r="B50" s="24" t="s">
        <v>41</v>
      </c>
      <c r="C50" s="25">
        <v>48653</v>
      </c>
      <c r="D50" s="33">
        <v>25069</v>
      </c>
      <c r="E50" s="33">
        <v>45871</v>
      </c>
      <c r="F50" s="33">
        <v>481091</v>
      </c>
      <c r="G50" s="23">
        <v>0</v>
      </c>
      <c r="H50" s="33">
        <v>600684</v>
      </c>
      <c r="I50" s="23"/>
      <c r="J50" s="23"/>
    </row>
    <row r="51" spans="1:10" x14ac:dyDescent="0.25">
      <c r="A51" s="23" t="s">
        <v>62</v>
      </c>
      <c r="B51" s="24" t="s">
        <v>42</v>
      </c>
      <c r="C51" s="25">
        <v>192274</v>
      </c>
      <c r="D51" s="33">
        <v>164575</v>
      </c>
      <c r="E51" s="33">
        <v>147089</v>
      </c>
      <c r="F51" s="33">
        <v>333695</v>
      </c>
      <c r="G51" s="23">
        <v>0</v>
      </c>
      <c r="H51" s="33">
        <v>837633</v>
      </c>
      <c r="I51" s="23"/>
      <c r="J51" s="23"/>
    </row>
    <row r="52" spans="1:10" x14ac:dyDescent="0.25">
      <c r="A52" s="23" t="s">
        <v>62</v>
      </c>
      <c r="B52" s="24" t="s">
        <v>43</v>
      </c>
      <c r="C52" s="25">
        <v>11667</v>
      </c>
      <c r="D52" s="33">
        <v>3638</v>
      </c>
      <c r="E52" s="33">
        <v>9725</v>
      </c>
      <c r="F52" s="33">
        <v>215468</v>
      </c>
      <c r="G52" s="23">
        <v>0</v>
      </c>
      <c r="H52" s="33">
        <v>240498</v>
      </c>
      <c r="I52" s="23"/>
      <c r="J52" s="23"/>
    </row>
    <row r="53" spans="1:10" x14ac:dyDescent="0.25">
      <c r="A53" s="23" t="s">
        <v>62</v>
      </c>
      <c r="B53" s="24" t="s">
        <v>44</v>
      </c>
      <c r="C53" s="25">
        <v>87410</v>
      </c>
      <c r="D53" s="33">
        <v>26394</v>
      </c>
      <c r="E53" s="33">
        <v>45817</v>
      </c>
      <c r="F53" s="33">
        <v>550858</v>
      </c>
      <c r="G53" s="23">
        <v>0</v>
      </c>
      <c r="H53" s="33">
        <v>710479</v>
      </c>
      <c r="I53" s="23"/>
      <c r="J53" s="23"/>
    </row>
    <row r="54" spans="1:10" x14ac:dyDescent="0.25">
      <c r="A54" s="23" t="s">
        <v>62</v>
      </c>
      <c r="B54" s="24" t="s">
        <v>45</v>
      </c>
      <c r="C54" s="25">
        <v>74841</v>
      </c>
      <c r="D54" s="33">
        <v>30502</v>
      </c>
      <c r="E54" s="33">
        <v>68026</v>
      </c>
      <c r="F54" s="33">
        <v>717142</v>
      </c>
      <c r="G54" s="23">
        <v>0</v>
      </c>
      <c r="H54" s="33">
        <v>890511</v>
      </c>
      <c r="I54" s="23"/>
      <c r="J54" s="23"/>
    </row>
    <row r="55" spans="1:10" x14ac:dyDescent="0.25">
      <c r="A55" s="23" t="s">
        <v>62</v>
      </c>
      <c r="B55" s="24" t="s">
        <v>46</v>
      </c>
      <c r="C55" s="25">
        <v>17106</v>
      </c>
      <c r="D55" s="33">
        <v>8930</v>
      </c>
      <c r="E55" s="33">
        <v>27583</v>
      </c>
      <c r="F55" s="33">
        <v>448608</v>
      </c>
      <c r="G55" s="23">
        <v>0</v>
      </c>
      <c r="H55" s="33">
        <v>502227</v>
      </c>
      <c r="I55" s="23"/>
      <c r="J55" s="23"/>
    </row>
    <row r="56" spans="1:10" x14ac:dyDescent="0.25">
      <c r="A56" s="23" t="s">
        <v>62</v>
      </c>
      <c r="B56" s="24" t="s">
        <v>48</v>
      </c>
      <c r="C56" s="25">
        <v>107402</v>
      </c>
      <c r="D56" s="33">
        <v>37912</v>
      </c>
      <c r="E56" s="33">
        <v>53813</v>
      </c>
      <c r="F56" s="33">
        <v>390444</v>
      </c>
      <c r="G56" s="23">
        <v>0</v>
      </c>
      <c r="H56" s="33">
        <v>589571</v>
      </c>
      <c r="I56" s="23"/>
      <c r="J56" s="23"/>
    </row>
    <row r="57" spans="1:10" x14ac:dyDescent="0.25">
      <c r="A57" s="23" t="s">
        <v>62</v>
      </c>
      <c r="B57" s="24" t="s">
        <v>49</v>
      </c>
      <c r="C57" s="25">
        <v>70243</v>
      </c>
      <c r="D57" s="33">
        <v>15928</v>
      </c>
      <c r="E57" s="33">
        <v>34001</v>
      </c>
      <c r="F57" s="33">
        <v>402818</v>
      </c>
      <c r="G57" s="23">
        <v>0</v>
      </c>
      <c r="H57" s="33">
        <v>522990</v>
      </c>
      <c r="I57" s="23"/>
      <c r="J57" s="23"/>
    </row>
    <row r="58" spans="1:10" x14ac:dyDescent="0.25">
      <c r="A58" s="23" t="s">
        <v>62</v>
      </c>
      <c r="B58" s="24" t="s">
        <v>50</v>
      </c>
      <c r="C58" s="33">
        <v>663829</v>
      </c>
      <c r="D58" s="33">
        <v>333602</v>
      </c>
      <c r="E58" s="33">
        <v>475847</v>
      </c>
      <c r="F58" s="33">
        <v>4162164</v>
      </c>
      <c r="G58" s="23">
        <v>0</v>
      </c>
      <c r="H58" s="33">
        <v>5635442</v>
      </c>
      <c r="I58" s="23"/>
      <c r="J58" s="23"/>
    </row>
    <row r="59" spans="1:10" x14ac:dyDescent="0.25">
      <c r="A59" s="26" t="s">
        <v>63</v>
      </c>
      <c r="B59" s="27" t="s">
        <v>47</v>
      </c>
      <c r="C59" s="39">
        <f t="shared" ref="C59:F66" si="5">C48/C$58</f>
        <v>1.6760340388865206E-2</v>
      </c>
      <c r="D59" s="39">
        <f t="shared" si="5"/>
        <v>1.070137469199825E-2</v>
      </c>
      <c r="E59" s="39">
        <f t="shared" si="5"/>
        <v>2.6554753944019821E-2</v>
      </c>
      <c r="F59" s="39">
        <f t="shared" si="5"/>
        <v>6.228899197628926E-2</v>
      </c>
      <c r="G59" s="26"/>
      <c r="H59" s="39">
        <f t="shared" ref="H59:H66" si="6">H48/H$58</f>
        <v>5.0854751055906526E-2</v>
      </c>
      <c r="I59" s="23"/>
      <c r="J59" s="23"/>
    </row>
    <row r="60" spans="1:10" x14ac:dyDescent="0.25">
      <c r="A60" s="23" t="s">
        <v>63</v>
      </c>
      <c r="B60" s="24" t="s">
        <v>40</v>
      </c>
      <c r="C60" s="40">
        <f t="shared" si="5"/>
        <v>6.4936903931584786E-2</v>
      </c>
      <c r="D60" s="40">
        <f t="shared" si="5"/>
        <v>5.1210724156329997E-2</v>
      </c>
      <c r="E60" s="40">
        <f t="shared" si="5"/>
        <v>6.5748024049747084E-2</v>
      </c>
      <c r="F60" s="40">
        <f t="shared" si="5"/>
        <v>8.7162110863483508E-2</v>
      </c>
      <c r="G60" s="23"/>
      <c r="H60" s="40">
        <f t="shared" si="6"/>
        <v>8.0607696787581173E-2</v>
      </c>
      <c r="I60" s="23"/>
      <c r="J60" s="23"/>
    </row>
    <row r="61" spans="1:10" x14ac:dyDescent="0.25">
      <c r="A61" s="23" t="s">
        <v>63</v>
      </c>
      <c r="B61" s="24" t="s">
        <v>41</v>
      </c>
      <c r="C61" s="40">
        <f t="shared" si="5"/>
        <v>7.3291465121288771E-2</v>
      </c>
      <c r="D61" s="40">
        <f t="shared" si="5"/>
        <v>7.5146431975827488E-2</v>
      </c>
      <c r="E61" s="40">
        <f t="shared" si="5"/>
        <v>9.6398632333502154E-2</v>
      </c>
      <c r="F61" s="40">
        <f t="shared" si="5"/>
        <v>0.11558674766299454</v>
      </c>
      <c r="G61" s="23"/>
      <c r="H61" s="40">
        <f t="shared" si="6"/>
        <v>0.10659039699104347</v>
      </c>
      <c r="I61" s="23"/>
      <c r="J61" s="23"/>
    </row>
    <row r="62" spans="1:10" x14ac:dyDescent="0.25">
      <c r="A62" s="23" t="s">
        <v>63</v>
      </c>
      <c r="B62" s="24" t="s">
        <v>42</v>
      </c>
      <c r="C62" s="40">
        <f t="shared" si="5"/>
        <v>0.28964386912894735</v>
      </c>
      <c r="D62" s="40">
        <f t="shared" si="5"/>
        <v>0.49332737813322464</v>
      </c>
      <c r="E62" s="40">
        <f t="shared" si="5"/>
        <v>0.30910986094269799</v>
      </c>
      <c r="F62" s="40">
        <f t="shared" si="5"/>
        <v>8.0173438624715418E-2</v>
      </c>
      <c r="G62" s="23"/>
      <c r="H62" s="40">
        <f t="shared" si="6"/>
        <v>0.14863661093486544</v>
      </c>
      <c r="I62" s="23"/>
      <c r="J62" s="23"/>
    </row>
    <row r="63" spans="1:10" x14ac:dyDescent="0.25">
      <c r="A63" s="23" t="s">
        <v>63</v>
      </c>
      <c r="B63" s="24" t="s">
        <v>43</v>
      </c>
      <c r="C63" s="40">
        <f t="shared" si="5"/>
        <v>1.75753093040527E-2</v>
      </c>
      <c r="D63" s="40">
        <f t="shared" si="5"/>
        <v>1.0905210400417264E-2</v>
      </c>
      <c r="E63" s="40">
        <f t="shared" si="5"/>
        <v>2.0437241382208989E-2</v>
      </c>
      <c r="F63" s="40">
        <f t="shared" si="5"/>
        <v>5.1768262855572247E-2</v>
      </c>
      <c r="G63" s="23"/>
      <c r="H63" s="40">
        <f t="shared" si="6"/>
        <v>4.2675978210759691E-2</v>
      </c>
      <c r="I63" s="23"/>
      <c r="J63" s="23"/>
    </row>
    <row r="64" spans="1:10" x14ac:dyDescent="0.25">
      <c r="A64" s="23" t="s">
        <v>63</v>
      </c>
      <c r="B64" s="24" t="s">
        <v>44</v>
      </c>
      <c r="C64" s="40">
        <f t="shared" si="5"/>
        <v>0.13167547666643067</v>
      </c>
      <c r="D64" s="40">
        <f t="shared" si="5"/>
        <v>7.9118230706050924E-2</v>
      </c>
      <c r="E64" s="40">
        <f t="shared" si="5"/>
        <v>9.6285150479040529E-2</v>
      </c>
      <c r="F64" s="40">
        <f t="shared" si="5"/>
        <v>0.13234894156020763</v>
      </c>
      <c r="G64" s="23"/>
      <c r="H64" s="40">
        <f t="shared" si="6"/>
        <v>0.12607334083111849</v>
      </c>
      <c r="I64" s="23"/>
      <c r="J64" s="23"/>
    </row>
    <row r="65" spans="1:10" x14ac:dyDescent="0.25">
      <c r="A65" s="23" t="s">
        <v>63</v>
      </c>
      <c r="B65" s="24" t="s">
        <v>45</v>
      </c>
      <c r="C65" s="40">
        <f t="shared" si="5"/>
        <v>0.11274138369971785</v>
      </c>
      <c r="D65" s="40">
        <f t="shared" si="5"/>
        <v>9.1432305561717261E-2</v>
      </c>
      <c r="E65" s="40">
        <f t="shared" si="5"/>
        <v>0.14295771540011812</v>
      </c>
      <c r="F65" s="40">
        <f t="shared" si="5"/>
        <v>0.17230027456870994</v>
      </c>
      <c r="G65" s="23"/>
      <c r="H65" s="40">
        <f t="shared" si="6"/>
        <v>0.15801972587065929</v>
      </c>
      <c r="I65" s="23"/>
      <c r="J65" s="23"/>
    </row>
    <row r="66" spans="1:10" x14ac:dyDescent="0.25">
      <c r="A66" s="23" t="s">
        <v>63</v>
      </c>
      <c r="B66" s="24" t="s">
        <v>46</v>
      </c>
      <c r="C66" s="40">
        <f t="shared" si="5"/>
        <v>2.5768684405170609E-2</v>
      </c>
      <c r="D66" s="40">
        <f t="shared" si="5"/>
        <v>2.6768424649732316E-2</v>
      </c>
      <c r="E66" s="40">
        <f t="shared" si="5"/>
        <v>5.7966110955832442E-2</v>
      </c>
      <c r="F66" s="40">
        <f t="shared" si="5"/>
        <v>0.10778239396621565</v>
      </c>
      <c r="G66" s="23"/>
      <c r="H66" s="40">
        <f t="shared" si="6"/>
        <v>8.9119362775803568E-2</v>
      </c>
      <c r="I66" s="23"/>
      <c r="J66" s="23"/>
    </row>
    <row r="67" spans="1:10" x14ac:dyDescent="0.25">
      <c r="A67" s="23" t="s">
        <v>63</v>
      </c>
      <c r="B67" s="24" t="s">
        <v>48</v>
      </c>
      <c r="C67" s="40">
        <f t="shared" ref="C67:F67" si="7">C56/C$58</f>
        <v>0.16179166622729649</v>
      </c>
      <c r="D67" s="40">
        <f t="shared" si="7"/>
        <v>0.11364440261149514</v>
      </c>
      <c r="E67" s="40">
        <f t="shared" si="7"/>
        <v>0.11308887100265422</v>
      </c>
      <c r="F67" s="40">
        <f t="shared" si="7"/>
        <v>9.3807932604289504E-2</v>
      </c>
      <c r="G67" s="23"/>
      <c r="H67" s="40">
        <f t="shared" ref="H67" si="8">H56/H$58</f>
        <v>0.10461841324957297</v>
      </c>
      <c r="I67" s="23"/>
      <c r="J67" s="23"/>
    </row>
    <row r="68" spans="1:10" x14ac:dyDescent="0.25">
      <c r="A68" s="23" t="s">
        <v>63</v>
      </c>
      <c r="B68" s="24" t="s">
        <v>49</v>
      </c>
      <c r="C68" s="40">
        <f t="shared" ref="C68:C69" si="9">C57/C$58</f>
        <v>0.10581490112664557</v>
      </c>
      <c r="D68" s="40">
        <f t="shared" ref="D68:F68" si="10">D57/D$58</f>
        <v>4.7745517113206758E-2</v>
      </c>
      <c r="E68" s="40">
        <f t="shared" si="10"/>
        <v>7.145363951017869E-2</v>
      </c>
      <c r="F68" s="40">
        <f t="shared" si="10"/>
        <v>9.6780905317522328E-2</v>
      </c>
      <c r="G68" s="23"/>
      <c r="H68" s="40">
        <f t="shared" ref="H68" si="11">H57/H$58</f>
        <v>9.2803723292689377E-2</v>
      </c>
      <c r="I68" s="23"/>
      <c r="J68" s="23"/>
    </row>
    <row r="69" spans="1:10" x14ac:dyDescent="0.25">
      <c r="A69" s="30" t="s">
        <v>63</v>
      </c>
      <c r="B69" s="30" t="s">
        <v>50</v>
      </c>
      <c r="C69" s="41">
        <f t="shared" si="9"/>
        <v>1</v>
      </c>
      <c r="D69" s="41">
        <f t="shared" ref="D69:F69" si="12">D58/D$58</f>
        <v>1</v>
      </c>
      <c r="E69" s="41">
        <f t="shared" si="12"/>
        <v>1</v>
      </c>
      <c r="F69" s="41">
        <f t="shared" si="12"/>
        <v>1</v>
      </c>
      <c r="G69" s="30"/>
      <c r="H69" s="41">
        <f t="shared" ref="H69" si="13">H58/H$58</f>
        <v>1</v>
      </c>
      <c r="I69" s="23"/>
      <c r="J69" s="23"/>
    </row>
    <row r="70" spans="1:10" x14ac:dyDescent="0.25">
      <c r="A70" s="26" t="s">
        <v>64</v>
      </c>
      <c r="B70" s="27" t="s">
        <v>47</v>
      </c>
      <c r="C70" s="39">
        <f t="shared" ref="C70:H77" si="14">C48/$H48</f>
        <v>3.8822146000020936E-2</v>
      </c>
      <c r="D70" s="39">
        <f t="shared" si="14"/>
        <v>1.245686331296735E-2</v>
      </c>
      <c r="E70" s="39">
        <f t="shared" si="14"/>
        <v>4.4091015356486116E-2</v>
      </c>
      <c r="F70" s="39">
        <f t="shared" si="14"/>
        <v>0.90462997533052558</v>
      </c>
      <c r="G70" s="39">
        <f t="shared" si="14"/>
        <v>0</v>
      </c>
      <c r="H70" s="39">
        <f t="shared" si="14"/>
        <v>1</v>
      </c>
      <c r="I70" s="23"/>
      <c r="J70" s="23"/>
    </row>
    <row r="71" spans="1:10" x14ac:dyDescent="0.25">
      <c r="A71" s="23" t="s">
        <v>64</v>
      </c>
      <c r="B71" s="24" t="s">
        <v>40</v>
      </c>
      <c r="C71" s="40">
        <f t="shared" si="14"/>
        <v>9.4894994056267334E-2</v>
      </c>
      <c r="D71" s="40">
        <f t="shared" si="14"/>
        <v>3.7608418086558355E-2</v>
      </c>
      <c r="E71" s="40">
        <f t="shared" si="14"/>
        <v>6.8872451899793075E-2</v>
      </c>
      <c r="F71" s="40">
        <f t="shared" si="14"/>
        <v>0.79862413595738124</v>
      </c>
      <c r="G71" s="40">
        <f t="shared" si="14"/>
        <v>0</v>
      </c>
      <c r="H71" s="40">
        <f t="shared" si="14"/>
        <v>1</v>
      </c>
      <c r="I71" s="23"/>
      <c r="J71" s="23"/>
    </row>
    <row r="72" spans="1:10" x14ac:dyDescent="0.25">
      <c r="A72" s="23" t="s">
        <v>64</v>
      </c>
      <c r="B72" s="24" t="s">
        <v>41</v>
      </c>
      <c r="C72" s="40">
        <f t="shared" si="14"/>
        <v>8.0995997895732197E-2</v>
      </c>
      <c r="D72" s="40">
        <f t="shared" si="14"/>
        <v>4.1734089804289776E-2</v>
      </c>
      <c r="E72" s="40">
        <f t="shared" si="14"/>
        <v>7.636461101011513E-2</v>
      </c>
      <c r="F72" s="40">
        <f t="shared" si="14"/>
        <v>0.80090530128986293</v>
      </c>
      <c r="G72" s="40">
        <f t="shared" si="14"/>
        <v>0</v>
      </c>
      <c r="H72" s="40">
        <f t="shared" si="14"/>
        <v>1</v>
      </c>
      <c r="I72" s="23"/>
      <c r="J72" s="23"/>
    </row>
    <row r="73" spans="1:10" x14ac:dyDescent="0.25">
      <c r="A73" s="23" t="s">
        <v>64</v>
      </c>
      <c r="B73" s="24" t="s">
        <v>42</v>
      </c>
      <c r="C73" s="40">
        <f t="shared" si="14"/>
        <v>0.22954444249450534</v>
      </c>
      <c r="D73" s="40">
        <f t="shared" si="14"/>
        <v>0.19647626108331454</v>
      </c>
      <c r="E73" s="40">
        <f t="shared" si="14"/>
        <v>0.17560077026573689</v>
      </c>
      <c r="F73" s="40">
        <f t="shared" si="14"/>
        <v>0.3983785261564432</v>
      </c>
      <c r="G73" s="40">
        <f t="shared" si="14"/>
        <v>0</v>
      </c>
      <c r="H73" s="40">
        <f t="shared" si="14"/>
        <v>1</v>
      </c>
      <c r="I73" s="23"/>
      <c r="J73" s="23"/>
    </row>
    <row r="74" spans="1:10" x14ac:dyDescent="0.25">
      <c r="A74" s="23" t="s">
        <v>64</v>
      </c>
      <c r="B74" s="24" t="s">
        <v>43</v>
      </c>
      <c r="C74" s="40">
        <f t="shared" si="14"/>
        <v>4.8511837936282214E-2</v>
      </c>
      <c r="D74" s="40">
        <f t="shared" si="14"/>
        <v>1.5126944922618899E-2</v>
      </c>
      <c r="E74" s="40">
        <f t="shared" si="14"/>
        <v>4.0436926710409236E-2</v>
      </c>
      <c r="F74" s="40">
        <f t="shared" si="14"/>
        <v>0.89592429043068966</v>
      </c>
      <c r="G74" s="40">
        <f t="shared" si="14"/>
        <v>0</v>
      </c>
      <c r="H74" s="40">
        <f t="shared" si="14"/>
        <v>1</v>
      </c>
      <c r="I74" s="23"/>
      <c r="J74" s="23"/>
    </row>
    <row r="75" spans="1:10" x14ac:dyDescent="0.25">
      <c r="A75" s="23" t="s">
        <v>64</v>
      </c>
      <c r="B75" s="24" t="s">
        <v>44</v>
      </c>
      <c r="C75" s="40">
        <f t="shared" si="14"/>
        <v>0.12302967434646203</v>
      </c>
      <c r="D75" s="40">
        <f t="shared" si="14"/>
        <v>3.7149584998289888E-2</v>
      </c>
      <c r="E75" s="40">
        <f t="shared" si="14"/>
        <v>6.4487479573639761E-2</v>
      </c>
      <c r="F75" s="40">
        <f t="shared" si="14"/>
        <v>0.77533326108160827</v>
      </c>
      <c r="G75" s="40">
        <f t="shared" si="14"/>
        <v>0</v>
      </c>
      <c r="H75" s="40">
        <f t="shared" si="14"/>
        <v>1</v>
      </c>
      <c r="I75" s="23"/>
      <c r="J75" s="23"/>
    </row>
    <row r="76" spans="1:10" x14ac:dyDescent="0.25">
      <c r="A76" s="23" t="s">
        <v>64</v>
      </c>
      <c r="B76" s="24" t="s">
        <v>45</v>
      </c>
      <c r="C76" s="40">
        <f t="shared" si="14"/>
        <v>8.4042757472956545E-2</v>
      </c>
      <c r="D76" s="40">
        <f t="shared" si="14"/>
        <v>3.4252243936346662E-2</v>
      </c>
      <c r="E76" s="40">
        <f t="shared" si="14"/>
        <v>7.638984807599232E-2</v>
      </c>
      <c r="F76" s="40">
        <f t="shared" si="14"/>
        <v>0.80531515051470448</v>
      </c>
      <c r="G76" s="40">
        <f t="shared" si="14"/>
        <v>0</v>
      </c>
      <c r="H76" s="40">
        <f t="shared" si="14"/>
        <v>1</v>
      </c>
      <c r="I76" s="23"/>
      <c r="J76" s="23"/>
    </row>
    <row r="77" spans="1:10" x14ac:dyDescent="0.25">
      <c r="A77" s="23" t="s">
        <v>64</v>
      </c>
      <c r="B77" s="24" t="s">
        <v>46</v>
      </c>
      <c r="C77" s="40">
        <f t="shared" si="14"/>
        <v>3.4060295444092017E-2</v>
      </c>
      <c r="D77" s="40">
        <f t="shared" si="14"/>
        <v>1.7780804297658229E-2</v>
      </c>
      <c r="E77" s="40">
        <f t="shared" si="14"/>
        <v>5.4921380172710747E-2</v>
      </c>
      <c r="F77" s="40">
        <f t="shared" si="14"/>
        <v>0.89323752008553903</v>
      </c>
      <c r="G77" s="40">
        <f t="shared" si="14"/>
        <v>0</v>
      </c>
      <c r="H77" s="40">
        <f t="shared" si="14"/>
        <v>1</v>
      </c>
      <c r="I77" s="23"/>
      <c r="J77" s="23"/>
    </row>
    <row r="78" spans="1:10" x14ac:dyDescent="0.25">
      <c r="A78" s="23" t="s">
        <v>64</v>
      </c>
      <c r="B78" s="24" t="s">
        <v>48</v>
      </c>
      <c r="C78" s="40">
        <f t="shared" ref="C78:F78" si="15">C56/$H56</f>
        <v>0.18216974715513484</v>
      </c>
      <c r="D78" s="40">
        <f t="shared" si="15"/>
        <v>6.430438403517133E-2</v>
      </c>
      <c r="E78" s="40">
        <f t="shared" si="15"/>
        <v>9.1274842215780624E-2</v>
      </c>
      <c r="F78" s="40">
        <f t="shared" si="15"/>
        <v>0.66225102659391322</v>
      </c>
      <c r="G78" s="40">
        <f t="shared" ref="G78:H78" si="16">G56/$H56</f>
        <v>0</v>
      </c>
      <c r="H78" s="40">
        <f t="shared" si="16"/>
        <v>1</v>
      </c>
    </row>
    <row r="79" spans="1:10" x14ac:dyDescent="0.25">
      <c r="A79" s="23" t="s">
        <v>64</v>
      </c>
      <c r="B79" s="24" t="s">
        <v>49</v>
      </c>
      <c r="C79" s="40">
        <f t="shared" ref="C79:F79" si="17">C57/$H57</f>
        <v>0.13431040746476988</v>
      </c>
      <c r="D79" s="40">
        <f t="shared" si="17"/>
        <v>3.0455649247595556E-2</v>
      </c>
      <c r="E79" s="40">
        <f t="shared" si="17"/>
        <v>6.5012715348285816E-2</v>
      </c>
      <c r="F79" s="40">
        <f t="shared" si="17"/>
        <v>0.77022122793934877</v>
      </c>
      <c r="G79" s="40">
        <f t="shared" ref="G79:H79" si="18">G57/$H57</f>
        <v>0</v>
      </c>
      <c r="H79" s="40">
        <f t="shared" si="18"/>
        <v>1</v>
      </c>
    </row>
    <row r="80" spans="1:10" x14ac:dyDescent="0.25">
      <c r="A80" s="30" t="s">
        <v>64</v>
      </c>
      <c r="B80" s="30" t="s">
        <v>50</v>
      </c>
      <c r="C80" s="41">
        <f t="shared" ref="C80:F80" si="19">C58/$H58</f>
        <v>0.11779537434685691</v>
      </c>
      <c r="D80" s="41">
        <f t="shared" si="19"/>
        <v>5.9197131298662997E-2</v>
      </c>
      <c r="E80" s="41">
        <f t="shared" si="19"/>
        <v>8.4438274761766685E-2</v>
      </c>
      <c r="F80" s="41">
        <f t="shared" si="19"/>
        <v>0.73856921959271338</v>
      </c>
      <c r="G80" s="41">
        <f t="shared" ref="G80:H80" si="20">G58/$H58</f>
        <v>0</v>
      </c>
      <c r="H80" s="41">
        <f t="shared" si="20"/>
        <v>1</v>
      </c>
    </row>
    <row r="81" spans="1:1" x14ac:dyDescent="0.25">
      <c r="A81" s="2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C9C9F-80F8-B24B-AF20-8BA3E460A5C4}">
  <dimension ref="A1:I69"/>
  <sheetViews>
    <sheetView workbookViewId="0">
      <pane xSplit="3" ySplit="3" topLeftCell="D4" activePane="bottomRight" state="frozen"/>
      <selection pane="topRight" activeCell="D1" sqref="D1"/>
      <selection pane="bottomLeft" activeCell="A4" sqref="A4"/>
      <selection pane="bottomRight" activeCell="D4" sqref="D4"/>
    </sheetView>
  </sheetViews>
  <sheetFormatPr defaultColWidth="8.85546875" defaultRowHeight="15" x14ac:dyDescent="0.25"/>
  <cols>
    <col min="1" max="1" width="32.85546875" customWidth="1"/>
    <col min="2" max="2" width="24.5703125" bestFit="1" customWidth="1"/>
    <col min="3" max="3" width="19.28515625" bestFit="1" customWidth="1"/>
  </cols>
  <sheetData>
    <row r="1" spans="1:9" ht="15.75" x14ac:dyDescent="0.25">
      <c r="A1" s="2" t="s">
        <v>138</v>
      </c>
    </row>
    <row r="2" spans="1:9" ht="15.75" x14ac:dyDescent="0.25">
      <c r="A2" s="3" t="s">
        <v>31</v>
      </c>
    </row>
    <row r="3" spans="1:9" ht="76.5" x14ac:dyDescent="0.25">
      <c r="A3" s="101" t="s">
        <v>39</v>
      </c>
      <c r="B3" s="76" t="s">
        <v>115</v>
      </c>
      <c r="C3" s="102" t="s">
        <v>90</v>
      </c>
      <c r="D3" s="103">
        <v>2021</v>
      </c>
      <c r="E3" s="104">
        <v>2022</v>
      </c>
      <c r="F3" s="104">
        <v>2023</v>
      </c>
      <c r="G3" s="104">
        <v>2024</v>
      </c>
      <c r="H3" s="104">
        <v>2025</v>
      </c>
      <c r="I3" s="105" t="s">
        <v>84</v>
      </c>
    </row>
    <row r="4" spans="1:9" x14ac:dyDescent="0.25">
      <c r="A4" s="106" t="s">
        <v>59</v>
      </c>
      <c r="B4" s="107" t="s">
        <v>47</v>
      </c>
      <c r="C4" s="107" t="s">
        <v>53</v>
      </c>
      <c r="D4" s="33">
        <v>165</v>
      </c>
      <c r="E4" s="33">
        <v>74</v>
      </c>
      <c r="F4" s="33">
        <v>65</v>
      </c>
      <c r="G4" s="33">
        <v>49</v>
      </c>
      <c r="H4" s="33">
        <v>46</v>
      </c>
      <c r="I4" s="112">
        <f t="shared" ref="I4:I10" si="0">H4/G4-1</f>
        <v>-6.1224489795918324E-2</v>
      </c>
    </row>
    <row r="5" spans="1:9" x14ac:dyDescent="0.25">
      <c r="A5" s="108" t="s">
        <v>59</v>
      </c>
      <c r="B5" s="109" t="s">
        <v>47</v>
      </c>
      <c r="C5" s="109" t="s">
        <v>54</v>
      </c>
      <c r="D5" s="33">
        <v>181</v>
      </c>
      <c r="E5" s="33">
        <v>111</v>
      </c>
      <c r="F5" s="33">
        <v>125</v>
      </c>
      <c r="G5" s="33">
        <v>82</v>
      </c>
      <c r="H5" s="33">
        <v>96</v>
      </c>
      <c r="I5" s="112">
        <f t="shared" si="0"/>
        <v>0.1707317073170731</v>
      </c>
    </row>
    <row r="6" spans="1:9" x14ac:dyDescent="0.25">
      <c r="A6" s="108" t="s">
        <v>59</v>
      </c>
      <c r="B6" s="109" t="s">
        <v>47</v>
      </c>
      <c r="C6" s="109" t="s">
        <v>55</v>
      </c>
      <c r="D6" s="33">
        <v>168</v>
      </c>
      <c r="E6" s="33">
        <v>123</v>
      </c>
      <c r="F6" s="33">
        <v>104</v>
      </c>
      <c r="G6" s="33">
        <v>85</v>
      </c>
      <c r="H6" s="33">
        <v>71</v>
      </c>
      <c r="I6" s="112">
        <f t="shared" si="0"/>
        <v>-0.16470588235294115</v>
      </c>
    </row>
    <row r="7" spans="1:9" x14ac:dyDescent="0.25">
      <c r="A7" s="108" t="s">
        <v>59</v>
      </c>
      <c r="B7" s="109" t="s">
        <v>47</v>
      </c>
      <c r="C7" s="109" t="s">
        <v>56</v>
      </c>
      <c r="D7" s="33">
        <v>4290</v>
      </c>
      <c r="E7" s="33">
        <v>3274</v>
      </c>
      <c r="F7" s="33">
        <v>3868</v>
      </c>
      <c r="G7" s="33">
        <v>3074</v>
      </c>
      <c r="H7" s="33">
        <v>3222</v>
      </c>
      <c r="I7" s="112">
        <f t="shared" si="0"/>
        <v>4.8145738451528919E-2</v>
      </c>
    </row>
    <row r="8" spans="1:9" x14ac:dyDescent="0.25">
      <c r="A8" s="108" t="s">
        <v>59</v>
      </c>
      <c r="B8" s="109" t="s">
        <v>47</v>
      </c>
      <c r="C8" s="109" t="s">
        <v>57</v>
      </c>
      <c r="D8" s="33">
        <v>160</v>
      </c>
      <c r="E8" s="33">
        <v>115</v>
      </c>
      <c r="F8" s="33">
        <v>99</v>
      </c>
      <c r="G8" s="33">
        <v>128</v>
      </c>
      <c r="H8" s="33">
        <v>146</v>
      </c>
      <c r="I8" s="112">
        <f t="shared" si="0"/>
        <v>0.140625</v>
      </c>
    </row>
    <row r="9" spans="1:9" x14ac:dyDescent="0.25">
      <c r="A9" s="110" t="s">
        <v>59</v>
      </c>
      <c r="B9" s="111" t="s">
        <v>47</v>
      </c>
      <c r="C9" s="111" t="s">
        <v>58</v>
      </c>
      <c r="D9" s="65">
        <v>4964</v>
      </c>
      <c r="E9" s="65">
        <v>3697</v>
      </c>
      <c r="F9" s="65">
        <v>4261</v>
      </c>
      <c r="G9" s="65">
        <v>3418</v>
      </c>
      <c r="H9" s="65">
        <v>3581</v>
      </c>
      <c r="I9" s="113">
        <f t="shared" si="0"/>
        <v>4.768870684610893E-2</v>
      </c>
    </row>
    <row r="10" spans="1:9" x14ac:dyDescent="0.25">
      <c r="A10" s="106" t="s">
        <v>59</v>
      </c>
      <c r="B10" s="107" t="s">
        <v>40</v>
      </c>
      <c r="C10" s="107" t="s">
        <v>53</v>
      </c>
      <c r="D10" s="33">
        <v>174</v>
      </c>
      <c r="E10" s="33">
        <v>198</v>
      </c>
      <c r="F10" s="33">
        <v>187</v>
      </c>
      <c r="G10" s="33">
        <v>183</v>
      </c>
      <c r="H10" s="33">
        <v>190</v>
      </c>
      <c r="I10" s="112">
        <f t="shared" si="0"/>
        <v>3.8251366120218622E-2</v>
      </c>
    </row>
    <row r="11" spans="1:9" x14ac:dyDescent="0.25">
      <c r="A11" s="108" t="s">
        <v>59</v>
      </c>
      <c r="B11" s="109" t="s">
        <v>40</v>
      </c>
      <c r="C11" s="109" t="s">
        <v>54</v>
      </c>
      <c r="D11" s="33">
        <v>265</v>
      </c>
      <c r="E11" s="33">
        <v>246</v>
      </c>
      <c r="F11" s="33">
        <v>352</v>
      </c>
      <c r="G11" s="33">
        <v>441</v>
      </c>
      <c r="H11" s="33">
        <v>400</v>
      </c>
      <c r="I11" s="112">
        <f t="shared" ref="I11:I68" si="1">H11/G11-1</f>
        <v>-9.2970521541950069E-2</v>
      </c>
    </row>
    <row r="12" spans="1:9" x14ac:dyDescent="0.25">
      <c r="A12" s="108" t="s">
        <v>59</v>
      </c>
      <c r="B12" s="109" t="s">
        <v>40</v>
      </c>
      <c r="C12" s="109" t="s">
        <v>55</v>
      </c>
      <c r="D12" s="33">
        <v>148</v>
      </c>
      <c r="E12" s="33">
        <v>179</v>
      </c>
      <c r="F12" s="33">
        <v>208</v>
      </c>
      <c r="G12" s="33">
        <v>229</v>
      </c>
      <c r="H12" s="33">
        <v>228</v>
      </c>
      <c r="I12" s="112">
        <f t="shared" si="1"/>
        <v>-4.366812227074246E-3</v>
      </c>
    </row>
    <row r="13" spans="1:9" x14ac:dyDescent="0.25">
      <c r="A13" s="108" t="s">
        <v>59</v>
      </c>
      <c r="B13" s="109" t="s">
        <v>40</v>
      </c>
      <c r="C13" s="109" t="s">
        <v>56</v>
      </c>
      <c r="D13" s="33">
        <v>1923</v>
      </c>
      <c r="E13" s="33">
        <v>2210</v>
      </c>
      <c r="F13" s="33">
        <v>2940</v>
      </c>
      <c r="G13" s="33">
        <v>2844</v>
      </c>
      <c r="H13" s="33">
        <v>2490</v>
      </c>
      <c r="I13" s="112">
        <f t="shared" si="1"/>
        <v>-0.12447257383966248</v>
      </c>
    </row>
    <row r="14" spans="1:9" x14ac:dyDescent="0.25">
      <c r="A14" s="108" t="s">
        <v>59</v>
      </c>
      <c r="B14" s="109" t="s">
        <v>40</v>
      </c>
      <c r="C14" s="109" t="s">
        <v>57</v>
      </c>
      <c r="D14" s="33">
        <v>284</v>
      </c>
      <c r="E14" s="33">
        <v>126</v>
      </c>
      <c r="F14" s="33">
        <v>85</v>
      </c>
      <c r="G14" s="33">
        <v>114</v>
      </c>
      <c r="H14" s="33">
        <v>80</v>
      </c>
      <c r="I14" s="112">
        <f t="shared" si="1"/>
        <v>-0.29824561403508776</v>
      </c>
    </row>
    <row r="15" spans="1:9" x14ac:dyDescent="0.25">
      <c r="A15" s="110" t="s">
        <v>59</v>
      </c>
      <c r="B15" s="111" t="s">
        <v>40</v>
      </c>
      <c r="C15" s="111" t="s">
        <v>58</v>
      </c>
      <c r="D15" s="65">
        <v>2794</v>
      </c>
      <c r="E15" s="65">
        <v>2959</v>
      </c>
      <c r="F15" s="65">
        <v>3772</v>
      </c>
      <c r="G15" s="65">
        <v>3811</v>
      </c>
      <c r="H15" s="65">
        <v>3388</v>
      </c>
      <c r="I15" s="113">
        <f t="shared" si="1"/>
        <v>-0.11099448963526637</v>
      </c>
    </row>
    <row r="16" spans="1:9" x14ac:dyDescent="0.25">
      <c r="A16" s="106" t="s">
        <v>59</v>
      </c>
      <c r="B16" s="107" t="s">
        <v>41</v>
      </c>
      <c r="C16" s="107" t="s">
        <v>53</v>
      </c>
      <c r="D16" s="33">
        <v>469</v>
      </c>
      <c r="E16" s="33">
        <v>306</v>
      </c>
      <c r="F16" s="33">
        <v>331</v>
      </c>
      <c r="G16" s="33">
        <v>287</v>
      </c>
      <c r="H16" s="33">
        <v>248</v>
      </c>
      <c r="I16" s="112">
        <f t="shared" si="1"/>
        <v>-0.13588850174216027</v>
      </c>
    </row>
    <row r="17" spans="1:9" x14ac:dyDescent="0.25">
      <c r="A17" s="108" t="s">
        <v>59</v>
      </c>
      <c r="B17" s="109" t="s">
        <v>41</v>
      </c>
      <c r="C17" s="109" t="s">
        <v>54</v>
      </c>
      <c r="D17" s="33">
        <v>844</v>
      </c>
      <c r="E17" s="33">
        <v>635</v>
      </c>
      <c r="F17" s="33">
        <v>755</v>
      </c>
      <c r="G17" s="33">
        <v>744</v>
      </c>
      <c r="H17" s="33">
        <v>657</v>
      </c>
      <c r="I17" s="112">
        <f t="shared" si="1"/>
        <v>-0.11693548387096775</v>
      </c>
    </row>
    <row r="18" spans="1:9" x14ac:dyDescent="0.25">
      <c r="A18" s="108" t="s">
        <v>59</v>
      </c>
      <c r="B18" s="109" t="s">
        <v>41</v>
      </c>
      <c r="C18" s="109" t="s">
        <v>55</v>
      </c>
      <c r="D18" s="33">
        <v>540</v>
      </c>
      <c r="E18" s="33">
        <v>419</v>
      </c>
      <c r="F18" s="33">
        <v>473</v>
      </c>
      <c r="G18" s="33">
        <v>431</v>
      </c>
      <c r="H18" s="33">
        <v>410</v>
      </c>
      <c r="I18" s="112">
        <f t="shared" si="1"/>
        <v>-4.8723897911832958E-2</v>
      </c>
    </row>
    <row r="19" spans="1:9" x14ac:dyDescent="0.25">
      <c r="A19" s="108" t="s">
        <v>59</v>
      </c>
      <c r="B19" s="109" t="s">
        <v>41</v>
      </c>
      <c r="C19" s="109" t="s">
        <v>56</v>
      </c>
      <c r="D19" s="33">
        <v>7736</v>
      </c>
      <c r="E19" s="33">
        <v>6655</v>
      </c>
      <c r="F19" s="33">
        <v>6520</v>
      </c>
      <c r="G19" s="33">
        <v>5442</v>
      </c>
      <c r="H19" s="33">
        <v>4738</v>
      </c>
      <c r="I19" s="112">
        <f t="shared" si="1"/>
        <v>-0.12936420433664098</v>
      </c>
    </row>
    <row r="20" spans="1:9" x14ac:dyDescent="0.25">
      <c r="A20" s="108" t="s">
        <v>59</v>
      </c>
      <c r="B20" s="109" t="s">
        <v>41</v>
      </c>
      <c r="C20" s="109" t="s">
        <v>57</v>
      </c>
      <c r="D20" s="33">
        <v>66</v>
      </c>
      <c r="E20" s="33">
        <v>70</v>
      </c>
      <c r="F20" s="33">
        <v>111</v>
      </c>
      <c r="G20" s="33">
        <v>106</v>
      </c>
      <c r="H20" s="33">
        <v>72</v>
      </c>
      <c r="I20" s="112">
        <f t="shared" si="1"/>
        <v>-0.32075471698113212</v>
      </c>
    </row>
    <row r="21" spans="1:9" x14ac:dyDescent="0.25">
      <c r="A21" s="110" t="s">
        <v>59</v>
      </c>
      <c r="B21" s="111" t="s">
        <v>41</v>
      </c>
      <c r="C21" s="111" t="s">
        <v>58</v>
      </c>
      <c r="D21" s="65">
        <v>9655</v>
      </c>
      <c r="E21" s="65">
        <v>8085</v>
      </c>
      <c r="F21" s="65">
        <v>8190</v>
      </c>
      <c r="G21" s="65">
        <v>7010</v>
      </c>
      <c r="H21" s="65">
        <v>6125</v>
      </c>
      <c r="I21" s="113">
        <f t="shared" si="1"/>
        <v>-0.12624821683309562</v>
      </c>
    </row>
    <row r="22" spans="1:9" x14ac:dyDescent="0.25">
      <c r="A22" s="106" t="s">
        <v>59</v>
      </c>
      <c r="B22" s="107" t="s">
        <v>42</v>
      </c>
      <c r="C22" s="107" t="s">
        <v>53</v>
      </c>
      <c r="D22" s="33">
        <v>6449</v>
      </c>
      <c r="E22" s="33">
        <v>4259</v>
      </c>
      <c r="F22" s="33">
        <v>3575</v>
      </c>
      <c r="G22" s="33">
        <v>2481</v>
      </c>
      <c r="H22" s="33">
        <v>2151</v>
      </c>
      <c r="I22" s="112">
        <f t="shared" si="1"/>
        <v>-0.1330108827085853</v>
      </c>
    </row>
    <row r="23" spans="1:9" x14ac:dyDescent="0.25">
      <c r="A23" s="108" t="s">
        <v>59</v>
      </c>
      <c r="B23" s="109" t="s">
        <v>42</v>
      </c>
      <c r="C23" s="109" t="s">
        <v>54</v>
      </c>
      <c r="D23" s="33">
        <v>19936</v>
      </c>
      <c r="E23" s="33">
        <v>14440</v>
      </c>
      <c r="F23" s="33">
        <v>15287</v>
      </c>
      <c r="G23" s="33">
        <v>12327</v>
      </c>
      <c r="H23" s="33">
        <v>10292</v>
      </c>
      <c r="I23" s="112">
        <f t="shared" si="1"/>
        <v>-0.16508477326194537</v>
      </c>
    </row>
    <row r="24" spans="1:9" x14ac:dyDescent="0.25">
      <c r="A24" s="108" t="s">
        <v>59</v>
      </c>
      <c r="B24" s="109" t="s">
        <v>42</v>
      </c>
      <c r="C24" s="109" t="s">
        <v>55</v>
      </c>
      <c r="D24" s="33">
        <v>4367</v>
      </c>
      <c r="E24" s="33">
        <v>3045</v>
      </c>
      <c r="F24" s="33">
        <v>3151</v>
      </c>
      <c r="G24" s="33">
        <v>2698</v>
      </c>
      <c r="H24" s="33">
        <v>2716</v>
      </c>
      <c r="I24" s="112">
        <f t="shared" si="1"/>
        <v>6.6716085989622087E-3</v>
      </c>
    </row>
    <row r="25" spans="1:9" x14ac:dyDescent="0.25">
      <c r="A25" s="108" t="s">
        <v>59</v>
      </c>
      <c r="B25" s="109" t="s">
        <v>42</v>
      </c>
      <c r="C25" s="109" t="s">
        <v>56</v>
      </c>
      <c r="D25" s="33">
        <v>19410</v>
      </c>
      <c r="E25" s="33">
        <v>13449</v>
      </c>
      <c r="F25" s="33">
        <v>11669</v>
      </c>
      <c r="G25" s="33">
        <v>8326</v>
      </c>
      <c r="H25" s="33">
        <v>6484</v>
      </c>
      <c r="I25" s="112">
        <f t="shared" si="1"/>
        <v>-0.22123468652414124</v>
      </c>
    </row>
    <row r="26" spans="1:9" x14ac:dyDescent="0.25">
      <c r="A26" s="108" t="s">
        <v>59</v>
      </c>
      <c r="B26" s="109" t="s">
        <v>42</v>
      </c>
      <c r="C26" s="109" t="s">
        <v>57</v>
      </c>
      <c r="D26" s="33">
        <v>251</v>
      </c>
      <c r="E26" s="33">
        <v>202</v>
      </c>
      <c r="F26" s="33">
        <v>220</v>
      </c>
      <c r="G26" s="33">
        <v>199</v>
      </c>
      <c r="H26" s="33">
        <v>358</v>
      </c>
      <c r="I26" s="112">
        <f t="shared" si="1"/>
        <v>0.79899497487437188</v>
      </c>
    </row>
    <row r="27" spans="1:9" x14ac:dyDescent="0.25">
      <c r="A27" s="110" t="s">
        <v>59</v>
      </c>
      <c r="B27" s="111" t="s">
        <v>42</v>
      </c>
      <c r="C27" s="111" t="s">
        <v>58</v>
      </c>
      <c r="D27" s="65">
        <v>50413</v>
      </c>
      <c r="E27" s="65">
        <v>35395</v>
      </c>
      <c r="F27" s="65">
        <v>33902</v>
      </c>
      <c r="G27" s="65">
        <v>26031</v>
      </c>
      <c r="H27" s="65">
        <v>22001</v>
      </c>
      <c r="I27" s="113">
        <f t="shared" si="1"/>
        <v>-0.15481541239291619</v>
      </c>
    </row>
    <row r="28" spans="1:9" x14ac:dyDescent="0.25">
      <c r="A28" s="106" t="s">
        <v>59</v>
      </c>
      <c r="B28" s="107" t="s">
        <v>43</v>
      </c>
      <c r="C28" s="107" t="s">
        <v>53</v>
      </c>
      <c r="D28" s="33">
        <v>65</v>
      </c>
      <c r="E28" s="33">
        <v>49</v>
      </c>
      <c r="F28" s="33">
        <v>72</v>
      </c>
      <c r="G28" s="33">
        <v>152</v>
      </c>
      <c r="H28" s="33">
        <v>110</v>
      </c>
      <c r="I28" s="112">
        <f t="shared" si="1"/>
        <v>-0.27631578947368418</v>
      </c>
    </row>
    <row r="29" spans="1:9" x14ac:dyDescent="0.25">
      <c r="A29" s="108" t="s">
        <v>59</v>
      </c>
      <c r="B29" s="109" t="s">
        <v>43</v>
      </c>
      <c r="C29" s="109" t="s">
        <v>54</v>
      </c>
      <c r="D29" s="33">
        <v>23</v>
      </c>
      <c r="E29" s="33">
        <v>24</v>
      </c>
      <c r="F29" s="33">
        <v>50</v>
      </c>
      <c r="G29" s="33">
        <v>72</v>
      </c>
      <c r="H29" s="33">
        <v>66</v>
      </c>
      <c r="I29" s="112">
        <f t="shared" si="1"/>
        <v>-8.333333333333337E-2</v>
      </c>
    </row>
    <row r="30" spans="1:9" x14ac:dyDescent="0.25">
      <c r="A30" s="108" t="s">
        <v>59</v>
      </c>
      <c r="B30" s="109" t="s">
        <v>43</v>
      </c>
      <c r="C30" s="109" t="s">
        <v>55</v>
      </c>
      <c r="D30" s="33">
        <v>36</v>
      </c>
      <c r="E30" s="33">
        <v>48</v>
      </c>
      <c r="F30" s="33">
        <v>70</v>
      </c>
      <c r="G30" s="33">
        <v>116</v>
      </c>
      <c r="H30" s="33">
        <v>95</v>
      </c>
      <c r="I30" s="112">
        <f t="shared" si="1"/>
        <v>-0.18103448275862066</v>
      </c>
    </row>
    <row r="31" spans="1:9" x14ac:dyDescent="0.25">
      <c r="A31" s="108" t="s">
        <v>59</v>
      </c>
      <c r="B31" s="109" t="s">
        <v>43</v>
      </c>
      <c r="C31" s="109" t="s">
        <v>56</v>
      </c>
      <c r="D31" s="33">
        <v>1497</v>
      </c>
      <c r="E31" s="33">
        <v>1751</v>
      </c>
      <c r="F31" s="33">
        <v>2832</v>
      </c>
      <c r="G31" s="33">
        <v>3412</v>
      </c>
      <c r="H31" s="33">
        <v>2918</v>
      </c>
      <c r="I31" s="112">
        <f t="shared" si="1"/>
        <v>-0.14478311840562719</v>
      </c>
    </row>
    <row r="32" spans="1:9" x14ac:dyDescent="0.25">
      <c r="A32" s="108" t="s">
        <v>59</v>
      </c>
      <c r="B32" s="109" t="s">
        <v>43</v>
      </c>
      <c r="C32" s="109" t="s">
        <v>57</v>
      </c>
      <c r="D32" s="33">
        <v>125</v>
      </c>
      <c r="E32" s="33">
        <v>144</v>
      </c>
      <c r="F32" s="33">
        <v>206</v>
      </c>
      <c r="G32" s="33">
        <v>62</v>
      </c>
      <c r="H32" s="33">
        <v>15</v>
      </c>
      <c r="I32" s="112">
        <f t="shared" si="1"/>
        <v>-0.75806451612903225</v>
      </c>
    </row>
    <row r="33" spans="1:9" x14ac:dyDescent="0.25">
      <c r="A33" s="110" t="s">
        <v>59</v>
      </c>
      <c r="B33" s="111" t="s">
        <v>43</v>
      </c>
      <c r="C33" s="111" t="s">
        <v>58</v>
      </c>
      <c r="D33" s="65">
        <v>1746</v>
      </c>
      <c r="E33" s="65">
        <v>2016</v>
      </c>
      <c r="F33" s="65">
        <v>3230</v>
      </c>
      <c r="G33" s="65">
        <v>3814</v>
      </c>
      <c r="H33" s="65">
        <v>3204</v>
      </c>
      <c r="I33" s="113">
        <f t="shared" si="1"/>
        <v>-0.15993707393812273</v>
      </c>
    </row>
    <row r="34" spans="1:9" x14ac:dyDescent="0.25">
      <c r="A34" s="106" t="s">
        <v>59</v>
      </c>
      <c r="B34" s="107" t="s">
        <v>44</v>
      </c>
      <c r="C34" s="107" t="s">
        <v>53</v>
      </c>
      <c r="D34" s="33">
        <v>612</v>
      </c>
      <c r="E34" s="33">
        <v>547</v>
      </c>
      <c r="F34" s="33">
        <v>1260</v>
      </c>
      <c r="G34" s="33">
        <v>1635</v>
      </c>
      <c r="H34" s="33">
        <v>1590</v>
      </c>
      <c r="I34" s="112">
        <f t="shared" si="1"/>
        <v>-2.752293577981646E-2</v>
      </c>
    </row>
    <row r="35" spans="1:9" x14ac:dyDescent="0.25">
      <c r="A35" s="108" t="s">
        <v>59</v>
      </c>
      <c r="B35" s="109" t="s">
        <v>44</v>
      </c>
      <c r="C35" s="109" t="s">
        <v>54</v>
      </c>
      <c r="D35" s="33">
        <v>559</v>
      </c>
      <c r="E35" s="33">
        <v>589</v>
      </c>
      <c r="F35" s="33">
        <v>1249</v>
      </c>
      <c r="G35" s="33">
        <v>1833</v>
      </c>
      <c r="H35" s="33">
        <v>1844</v>
      </c>
      <c r="I35" s="112">
        <f t="shared" si="1"/>
        <v>6.0010911074741546E-3</v>
      </c>
    </row>
    <row r="36" spans="1:9" x14ac:dyDescent="0.25">
      <c r="A36" s="108" t="s">
        <v>59</v>
      </c>
      <c r="B36" s="109" t="s">
        <v>44</v>
      </c>
      <c r="C36" s="109" t="s">
        <v>55</v>
      </c>
      <c r="D36" s="33">
        <v>320</v>
      </c>
      <c r="E36" s="33">
        <v>381</v>
      </c>
      <c r="F36" s="33">
        <v>737</v>
      </c>
      <c r="G36" s="33">
        <v>1089</v>
      </c>
      <c r="H36" s="33">
        <v>1162</v>
      </c>
      <c r="I36" s="112">
        <f t="shared" si="1"/>
        <v>6.7033976124885264E-2</v>
      </c>
    </row>
    <row r="37" spans="1:9" x14ac:dyDescent="0.25">
      <c r="A37" s="108" t="s">
        <v>59</v>
      </c>
      <c r="B37" s="109" t="s">
        <v>44</v>
      </c>
      <c r="C37" s="109" t="s">
        <v>56</v>
      </c>
      <c r="D37" s="33">
        <v>11684</v>
      </c>
      <c r="E37" s="33">
        <v>12092</v>
      </c>
      <c r="F37" s="33">
        <v>18179</v>
      </c>
      <c r="G37" s="33">
        <v>20689</v>
      </c>
      <c r="H37" s="33">
        <v>21214</v>
      </c>
      <c r="I37" s="112">
        <f t="shared" si="1"/>
        <v>2.5375803567112998E-2</v>
      </c>
    </row>
    <row r="38" spans="1:9" x14ac:dyDescent="0.25">
      <c r="A38" s="108" t="s">
        <v>59</v>
      </c>
      <c r="B38" s="109" t="s">
        <v>44</v>
      </c>
      <c r="C38" s="109" t="s">
        <v>57</v>
      </c>
      <c r="D38" s="33">
        <v>284</v>
      </c>
      <c r="E38" s="33">
        <v>209</v>
      </c>
      <c r="F38" s="33">
        <v>540</v>
      </c>
      <c r="G38" s="33">
        <v>642</v>
      </c>
      <c r="H38" s="33">
        <v>135</v>
      </c>
      <c r="I38" s="112">
        <f t="shared" si="1"/>
        <v>-0.78971962616822433</v>
      </c>
    </row>
    <row r="39" spans="1:9" x14ac:dyDescent="0.25">
      <c r="A39" s="110" t="s">
        <v>59</v>
      </c>
      <c r="B39" s="111" t="s">
        <v>44</v>
      </c>
      <c r="C39" s="111" t="s">
        <v>58</v>
      </c>
      <c r="D39" s="65">
        <v>13459</v>
      </c>
      <c r="E39" s="65">
        <v>13818</v>
      </c>
      <c r="F39" s="65">
        <v>21965</v>
      </c>
      <c r="G39" s="65">
        <v>25888</v>
      </c>
      <c r="H39" s="65">
        <v>25945</v>
      </c>
      <c r="I39" s="113">
        <f t="shared" si="1"/>
        <v>2.201792336217645E-3</v>
      </c>
    </row>
    <row r="40" spans="1:9" x14ac:dyDescent="0.25">
      <c r="A40" s="106" t="s">
        <v>59</v>
      </c>
      <c r="B40" s="107" t="s">
        <v>45</v>
      </c>
      <c r="C40" s="107" t="s">
        <v>53</v>
      </c>
      <c r="D40" s="33">
        <v>645</v>
      </c>
      <c r="E40" s="33">
        <v>485</v>
      </c>
      <c r="F40" s="33">
        <v>500</v>
      </c>
      <c r="G40" s="33">
        <v>487</v>
      </c>
      <c r="H40" s="33">
        <v>548</v>
      </c>
      <c r="I40" s="112">
        <f t="shared" si="1"/>
        <v>0.12525667351129366</v>
      </c>
    </row>
    <row r="41" spans="1:9" x14ac:dyDescent="0.25">
      <c r="A41" s="108" t="s">
        <v>59</v>
      </c>
      <c r="B41" s="109" t="s">
        <v>45</v>
      </c>
      <c r="C41" s="109" t="s">
        <v>54</v>
      </c>
      <c r="D41" s="33">
        <v>1056</v>
      </c>
      <c r="E41" s="33">
        <v>762</v>
      </c>
      <c r="F41" s="33">
        <v>959</v>
      </c>
      <c r="G41" s="33">
        <v>915</v>
      </c>
      <c r="H41" s="33">
        <v>989</v>
      </c>
      <c r="I41" s="112">
        <f t="shared" si="1"/>
        <v>8.0874316939890667E-2</v>
      </c>
    </row>
    <row r="42" spans="1:9" x14ac:dyDescent="0.25">
      <c r="A42" s="108" t="s">
        <v>59</v>
      </c>
      <c r="B42" s="109" t="s">
        <v>45</v>
      </c>
      <c r="C42" s="109" t="s">
        <v>55</v>
      </c>
      <c r="D42" s="33">
        <v>617</v>
      </c>
      <c r="E42" s="33">
        <v>554</v>
      </c>
      <c r="F42" s="33">
        <v>537</v>
      </c>
      <c r="G42" s="33">
        <v>758</v>
      </c>
      <c r="H42" s="33">
        <v>863</v>
      </c>
      <c r="I42" s="112">
        <f t="shared" si="1"/>
        <v>0.13852242744063314</v>
      </c>
    </row>
    <row r="43" spans="1:9" x14ac:dyDescent="0.25">
      <c r="A43" s="108" t="s">
        <v>59</v>
      </c>
      <c r="B43" s="109" t="s">
        <v>45</v>
      </c>
      <c r="C43" s="109" t="s">
        <v>56</v>
      </c>
      <c r="D43" s="33">
        <v>9091</v>
      </c>
      <c r="E43" s="33">
        <v>7738</v>
      </c>
      <c r="F43" s="33">
        <v>8963</v>
      </c>
      <c r="G43" s="33">
        <v>9365</v>
      </c>
      <c r="H43" s="33">
        <v>9634</v>
      </c>
      <c r="I43" s="112">
        <f t="shared" si="1"/>
        <v>2.8723972237052919E-2</v>
      </c>
    </row>
    <row r="44" spans="1:9" x14ac:dyDescent="0.25">
      <c r="A44" s="108" t="s">
        <v>59</v>
      </c>
      <c r="B44" s="109" t="s">
        <v>45</v>
      </c>
      <c r="C44" s="109" t="s">
        <v>57</v>
      </c>
      <c r="D44" s="33">
        <v>113</v>
      </c>
      <c r="E44" s="33">
        <v>67</v>
      </c>
      <c r="F44" s="33">
        <v>166</v>
      </c>
      <c r="G44" s="33">
        <v>105</v>
      </c>
      <c r="H44" s="33">
        <v>83</v>
      </c>
      <c r="I44" s="112">
        <f t="shared" si="1"/>
        <v>-0.20952380952380956</v>
      </c>
    </row>
    <row r="45" spans="1:9" x14ac:dyDescent="0.25">
      <c r="A45" s="110" t="s">
        <v>59</v>
      </c>
      <c r="B45" s="111" t="s">
        <v>45</v>
      </c>
      <c r="C45" s="111" t="s">
        <v>58</v>
      </c>
      <c r="D45" s="65">
        <v>11522</v>
      </c>
      <c r="E45" s="65">
        <v>9606</v>
      </c>
      <c r="F45" s="65">
        <v>11125</v>
      </c>
      <c r="G45" s="65">
        <v>11630</v>
      </c>
      <c r="H45" s="65">
        <v>12117</v>
      </c>
      <c r="I45" s="113">
        <f t="shared" si="1"/>
        <v>4.1874462596732664E-2</v>
      </c>
    </row>
    <row r="46" spans="1:9" x14ac:dyDescent="0.25">
      <c r="A46" s="106" t="s">
        <v>59</v>
      </c>
      <c r="B46" s="107" t="s">
        <v>46</v>
      </c>
      <c r="C46" s="107" t="s">
        <v>53</v>
      </c>
      <c r="D46" s="33">
        <v>84</v>
      </c>
      <c r="E46" s="33">
        <v>45</v>
      </c>
      <c r="F46" s="33">
        <v>79</v>
      </c>
      <c r="G46" s="33">
        <v>77</v>
      </c>
      <c r="H46" s="33">
        <v>71</v>
      </c>
      <c r="I46" s="112">
        <f t="shared" si="1"/>
        <v>-7.7922077922077948E-2</v>
      </c>
    </row>
    <row r="47" spans="1:9" x14ac:dyDescent="0.25">
      <c r="A47" s="108" t="s">
        <v>59</v>
      </c>
      <c r="B47" s="109" t="s">
        <v>46</v>
      </c>
      <c r="C47" s="109" t="s">
        <v>54</v>
      </c>
      <c r="D47" s="33">
        <v>331</v>
      </c>
      <c r="E47" s="33">
        <v>195</v>
      </c>
      <c r="F47" s="33">
        <v>241</v>
      </c>
      <c r="G47" s="33">
        <v>249</v>
      </c>
      <c r="H47" s="33">
        <v>196</v>
      </c>
      <c r="I47" s="112">
        <f t="shared" si="1"/>
        <v>-0.21285140562248994</v>
      </c>
    </row>
    <row r="48" spans="1:9" x14ac:dyDescent="0.25">
      <c r="A48" s="108" t="s">
        <v>59</v>
      </c>
      <c r="B48" s="109" t="s">
        <v>46</v>
      </c>
      <c r="C48" s="109" t="s">
        <v>55</v>
      </c>
      <c r="D48" s="33">
        <v>255</v>
      </c>
      <c r="E48" s="33">
        <v>188</v>
      </c>
      <c r="F48" s="33">
        <v>212</v>
      </c>
      <c r="G48" s="33">
        <v>245</v>
      </c>
      <c r="H48" s="33">
        <v>181</v>
      </c>
      <c r="I48" s="112">
        <f t="shared" si="1"/>
        <v>-0.26122448979591839</v>
      </c>
    </row>
    <row r="49" spans="1:9" x14ac:dyDescent="0.25">
      <c r="A49" s="108" t="s">
        <v>59</v>
      </c>
      <c r="B49" s="109" t="s">
        <v>46</v>
      </c>
      <c r="C49" s="109" t="s">
        <v>56</v>
      </c>
      <c r="D49" s="33">
        <v>3709</v>
      </c>
      <c r="E49" s="33">
        <v>3427</v>
      </c>
      <c r="F49" s="33">
        <v>3516</v>
      </c>
      <c r="G49" s="33">
        <v>3293</v>
      </c>
      <c r="H49" s="33">
        <v>3012</v>
      </c>
      <c r="I49" s="112">
        <f t="shared" si="1"/>
        <v>-8.5332523534770721E-2</v>
      </c>
    </row>
    <row r="50" spans="1:9" x14ac:dyDescent="0.25">
      <c r="A50" s="108" t="s">
        <v>59</v>
      </c>
      <c r="B50" s="109" t="s">
        <v>46</v>
      </c>
      <c r="C50" s="109" t="s">
        <v>57</v>
      </c>
      <c r="D50" s="33">
        <v>233</v>
      </c>
      <c r="E50" s="33">
        <v>168</v>
      </c>
      <c r="F50" s="33">
        <v>150</v>
      </c>
      <c r="G50" s="33">
        <v>118</v>
      </c>
      <c r="H50" s="33">
        <v>131</v>
      </c>
      <c r="I50" s="112">
        <f t="shared" si="1"/>
        <v>0.11016949152542366</v>
      </c>
    </row>
    <row r="51" spans="1:9" x14ac:dyDescent="0.25">
      <c r="A51" s="110" t="s">
        <v>59</v>
      </c>
      <c r="B51" s="111" t="s">
        <v>46</v>
      </c>
      <c r="C51" s="111" t="s">
        <v>58</v>
      </c>
      <c r="D51" s="65">
        <v>4612</v>
      </c>
      <c r="E51" s="65">
        <v>4023</v>
      </c>
      <c r="F51" s="65">
        <v>4198</v>
      </c>
      <c r="G51" s="65">
        <v>3982</v>
      </c>
      <c r="H51" s="65">
        <v>3591</v>
      </c>
      <c r="I51" s="113">
        <f t="shared" si="1"/>
        <v>-9.8191863385233558E-2</v>
      </c>
    </row>
    <row r="52" spans="1:9" x14ac:dyDescent="0.25">
      <c r="A52" s="106" t="s">
        <v>59</v>
      </c>
      <c r="B52" s="107" t="s">
        <v>48</v>
      </c>
      <c r="C52" s="107" t="s">
        <v>53</v>
      </c>
      <c r="D52" s="33">
        <v>973</v>
      </c>
      <c r="E52" s="33">
        <v>1205</v>
      </c>
      <c r="F52" s="33">
        <v>1261</v>
      </c>
      <c r="G52" s="33">
        <v>1239</v>
      </c>
      <c r="H52" s="33">
        <v>1208</v>
      </c>
      <c r="I52" s="112">
        <f t="shared" si="1"/>
        <v>-2.5020177562550483E-2</v>
      </c>
    </row>
    <row r="53" spans="1:9" x14ac:dyDescent="0.25">
      <c r="A53" s="108" t="s">
        <v>59</v>
      </c>
      <c r="B53" s="109" t="s">
        <v>48</v>
      </c>
      <c r="C53" s="109" t="s">
        <v>54</v>
      </c>
      <c r="D53" s="33">
        <v>644</v>
      </c>
      <c r="E53" s="33">
        <v>939</v>
      </c>
      <c r="F53" s="33">
        <v>1030</v>
      </c>
      <c r="G53" s="33">
        <v>1129</v>
      </c>
      <c r="H53" s="33">
        <v>1242</v>
      </c>
      <c r="I53" s="112">
        <f t="shared" si="1"/>
        <v>0.10008857395925608</v>
      </c>
    </row>
    <row r="54" spans="1:9" x14ac:dyDescent="0.25">
      <c r="A54" s="108" t="s">
        <v>59</v>
      </c>
      <c r="B54" s="109" t="s">
        <v>48</v>
      </c>
      <c r="C54" s="109" t="s">
        <v>55</v>
      </c>
      <c r="D54" s="33">
        <v>563</v>
      </c>
      <c r="E54" s="33">
        <v>670</v>
      </c>
      <c r="F54" s="33">
        <v>797</v>
      </c>
      <c r="G54" s="33">
        <v>888</v>
      </c>
      <c r="H54" s="33">
        <v>868</v>
      </c>
      <c r="I54" s="112">
        <f t="shared" si="1"/>
        <v>-2.2522522522522515E-2</v>
      </c>
    </row>
    <row r="55" spans="1:9" x14ac:dyDescent="0.25">
      <c r="A55" s="108" t="s">
        <v>59</v>
      </c>
      <c r="B55" s="109" t="s">
        <v>48</v>
      </c>
      <c r="C55" s="109" t="s">
        <v>56</v>
      </c>
      <c r="D55" s="33">
        <v>3050</v>
      </c>
      <c r="E55" s="33">
        <v>3159</v>
      </c>
      <c r="F55" s="33">
        <v>3532</v>
      </c>
      <c r="G55" s="33">
        <v>3722</v>
      </c>
      <c r="H55" s="33">
        <v>3394</v>
      </c>
      <c r="I55" s="112">
        <f t="shared" si="1"/>
        <v>-8.8124664159054289E-2</v>
      </c>
    </row>
    <row r="56" spans="1:9" x14ac:dyDescent="0.25">
      <c r="A56" s="108" t="s">
        <v>59</v>
      </c>
      <c r="B56" s="109" t="s">
        <v>48</v>
      </c>
      <c r="C56" s="109" t="s">
        <v>57</v>
      </c>
      <c r="D56" s="33">
        <v>56</v>
      </c>
      <c r="E56" s="33">
        <v>74</v>
      </c>
      <c r="F56" s="33">
        <v>113</v>
      </c>
      <c r="G56" s="33">
        <v>110</v>
      </c>
      <c r="H56" s="33">
        <v>149</v>
      </c>
      <c r="I56" s="112">
        <f t="shared" si="1"/>
        <v>0.3545454545454545</v>
      </c>
    </row>
    <row r="57" spans="1:9" x14ac:dyDescent="0.25">
      <c r="A57" s="110" t="s">
        <v>59</v>
      </c>
      <c r="B57" s="111" t="s">
        <v>48</v>
      </c>
      <c r="C57" s="111" t="s">
        <v>58</v>
      </c>
      <c r="D57" s="65">
        <v>5286</v>
      </c>
      <c r="E57" s="65">
        <v>6047</v>
      </c>
      <c r="F57" s="65">
        <v>6733</v>
      </c>
      <c r="G57" s="65">
        <v>7088</v>
      </c>
      <c r="H57" s="65">
        <v>6861</v>
      </c>
      <c r="I57" s="113">
        <f t="shared" si="1"/>
        <v>-3.2025959367945833E-2</v>
      </c>
    </row>
    <row r="58" spans="1:9" x14ac:dyDescent="0.25">
      <c r="A58" s="106" t="s">
        <v>59</v>
      </c>
      <c r="B58" s="107" t="s">
        <v>49</v>
      </c>
      <c r="C58" s="107" t="s">
        <v>53</v>
      </c>
      <c r="D58" s="33">
        <v>827</v>
      </c>
      <c r="E58" s="33">
        <v>635</v>
      </c>
      <c r="F58" s="33">
        <v>697</v>
      </c>
      <c r="G58" s="33">
        <v>716</v>
      </c>
      <c r="H58" s="33">
        <v>573</v>
      </c>
      <c r="I58" s="112">
        <f t="shared" si="1"/>
        <v>-0.19972067039106145</v>
      </c>
    </row>
    <row r="59" spans="1:9" x14ac:dyDescent="0.25">
      <c r="A59" s="108" t="s">
        <v>59</v>
      </c>
      <c r="B59" s="109" t="s">
        <v>49</v>
      </c>
      <c r="C59" s="109" t="s">
        <v>54</v>
      </c>
      <c r="D59" s="33">
        <v>373</v>
      </c>
      <c r="E59" s="33">
        <v>325</v>
      </c>
      <c r="F59" s="33">
        <v>448</v>
      </c>
      <c r="G59" s="33">
        <v>437</v>
      </c>
      <c r="H59" s="33">
        <v>299</v>
      </c>
      <c r="I59" s="112">
        <f t="shared" si="1"/>
        <v>-0.31578947368421051</v>
      </c>
    </row>
    <row r="60" spans="1:9" x14ac:dyDescent="0.25">
      <c r="A60" s="108" t="s">
        <v>59</v>
      </c>
      <c r="B60" s="109" t="s">
        <v>49</v>
      </c>
      <c r="C60" s="109" t="s">
        <v>55</v>
      </c>
      <c r="D60" s="33">
        <v>349</v>
      </c>
      <c r="E60" s="33">
        <v>334</v>
      </c>
      <c r="F60" s="33">
        <v>419</v>
      </c>
      <c r="G60" s="33">
        <v>469</v>
      </c>
      <c r="H60" s="33">
        <v>384</v>
      </c>
      <c r="I60" s="112">
        <f t="shared" si="1"/>
        <v>-0.18123667377398722</v>
      </c>
    </row>
    <row r="61" spans="1:9" x14ac:dyDescent="0.25">
      <c r="A61" s="108" t="s">
        <v>59</v>
      </c>
      <c r="B61" s="109" t="s">
        <v>49</v>
      </c>
      <c r="C61" s="109" t="s">
        <v>56</v>
      </c>
      <c r="D61" s="33">
        <v>6591</v>
      </c>
      <c r="E61" s="33">
        <v>5651</v>
      </c>
      <c r="F61" s="33">
        <v>5902</v>
      </c>
      <c r="G61" s="33">
        <v>5196</v>
      </c>
      <c r="H61" s="33">
        <v>4339</v>
      </c>
      <c r="I61" s="112">
        <f t="shared" si="1"/>
        <v>-0.16493456505003845</v>
      </c>
    </row>
    <row r="62" spans="1:9" x14ac:dyDescent="0.25">
      <c r="A62" s="108" t="s">
        <v>59</v>
      </c>
      <c r="B62" s="109" t="s">
        <v>49</v>
      </c>
      <c r="C62" s="109" t="s">
        <v>57</v>
      </c>
      <c r="D62" s="33">
        <v>115</v>
      </c>
      <c r="E62" s="33">
        <v>160</v>
      </c>
      <c r="F62" s="33">
        <v>186</v>
      </c>
      <c r="G62" s="33">
        <v>236</v>
      </c>
      <c r="H62" s="33">
        <v>90</v>
      </c>
      <c r="I62" s="112">
        <f t="shared" si="1"/>
        <v>-0.61864406779661019</v>
      </c>
    </row>
    <row r="63" spans="1:9" x14ac:dyDescent="0.25">
      <c r="A63" s="110" t="s">
        <v>59</v>
      </c>
      <c r="B63" s="111" t="s">
        <v>49</v>
      </c>
      <c r="C63" s="111" t="s">
        <v>58</v>
      </c>
      <c r="D63" s="65">
        <v>8255</v>
      </c>
      <c r="E63" s="65">
        <v>7105</v>
      </c>
      <c r="F63" s="65">
        <v>7652</v>
      </c>
      <c r="G63" s="65">
        <v>7054</v>
      </c>
      <c r="H63" s="65">
        <v>5685</v>
      </c>
      <c r="I63" s="113">
        <f t="shared" si="1"/>
        <v>-0.19407428409413097</v>
      </c>
    </row>
    <row r="64" spans="1:9" x14ac:dyDescent="0.25">
      <c r="A64" s="106" t="s">
        <v>59</v>
      </c>
      <c r="B64" s="107" t="s">
        <v>50</v>
      </c>
      <c r="C64" s="107" t="s">
        <v>53</v>
      </c>
      <c r="D64" s="33">
        <v>10666</v>
      </c>
      <c r="E64" s="33">
        <v>7952</v>
      </c>
      <c r="F64" s="33">
        <v>8238</v>
      </c>
      <c r="G64" s="33">
        <v>7552</v>
      </c>
      <c r="H64" s="33">
        <v>7000</v>
      </c>
      <c r="I64" s="112">
        <f t="shared" si="1"/>
        <v>-7.3093220338983023E-2</v>
      </c>
    </row>
    <row r="65" spans="1:9" x14ac:dyDescent="0.25">
      <c r="A65" s="108" t="s">
        <v>59</v>
      </c>
      <c r="B65" s="109" t="s">
        <v>50</v>
      </c>
      <c r="C65" s="109" t="s">
        <v>54</v>
      </c>
      <c r="D65" s="33">
        <v>24895</v>
      </c>
      <c r="E65" s="33">
        <v>18780</v>
      </c>
      <c r="F65" s="33">
        <v>21229</v>
      </c>
      <c r="G65" s="33">
        <v>19171</v>
      </c>
      <c r="H65" s="33">
        <v>17145</v>
      </c>
      <c r="I65" s="112">
        <f t="shared" si="1"/>
        <v>-0.10568045485368527</v>
      </c>
    </row>
    <row r="66" spans="1:9" x14ac:dyDescent="0.25">
      <c r="A66" s="108" t="s">
        <v>59</v>
      </c>
      <c r="B66" s="109" t="s">
        <v>50</v>
      </c>
      <c r="C66" s="109" t="s">
        <v>55</v>
      </c>
      <c r="D66" s="33">
        <v>7596</v>
      </c>
      <c r="E66" s="33">
        <v>6117</v>
      </c>
      <c r="F66" s="33">
        <v>6998</v>
      </c>
      <c r="G66" s="33">
        <v>7408</v>
      </c>
      <c r="H66" s="33">
        <v>7425</v>
      </c>
      <c r="I66" s="112">
        <f t="shared" si="1"/>
        <v>2.2948164146867622E-3</v>
      </c>
    </row>
    <row r="67" spans="1:9" x14ac:dyDescent="0.25">
      <c r="A67" s="108" t="s">
        <v>59</v>
      </c>
      <c r="B67" s="109" t="s">
        <v>50</v>
      </c>
      <c r="C67" s="109" t="s">
        <v>56</v>
      </c>
      <c r="D67" s="33">
        <v>70654</v>
      </c>
      <c r="E67" s="33">
        <v>60808</v>
      </c>
      <c r="F67" s="33">
        <v>69402</v>
      </c>
      <c r="G67" s="33">
        <v>67310</v>
      </c>
      <c r="H67" s="33">
        <v>63057</v>
      </c>
      <c r="I67" s="112">
        <f t="shared" si="1"/>
        <v>-6.3185262219581095E-2</v>
      </c>
    </row>
    <row r="68" spans="1:9" x14ac:dyDescent="0.25">
      <c r="A68" s="108" t="s">
        <v>59</v>
      </c>
      <c r="B68" s="109" t="s">
        <v>50</v>
      </c>
      <c r="C68" s="109" t="s">
        <v>57</v>
      </c>
      <c r="D68" s="33">
        <v>1748</v>
      </c>
      <c r="E68" s="33">
        <v>1376</v>
      </c>
      <c r="F68" s="33">
        <v>1897</v>
      </c>
      <c r="G68" s="33">
        <v>1840</v>
      </c>
      <c r="H68" s="33">
        <v>1270</v>
      </c>
      <c r="I68" s="112">
        <f t="shared" si="1"/>
        <v>-0.30978260869565222</v>
      </c>
    </row>
    <row r="69" spans="1:9" x14ac:dyDescent="0.25">
      <c r="A69" s="110" t="s">
        <v>59</v>
      </c>
      <c r="B69" s="111" t="s">
        <v>50</v>
      </c>
      <c r="C69" s="111" t="s">
        <v>58</v>
      </c>
      <c r="D69" s="65">
        <v>115559</v>
      </c>
      <c r="E69" s="65">
        <v>95033</v>
      </c>
      <c r="F69" s="65">
        <v>107764</v>
      </c>
      <c r="G69" s="65">
        <v>103281</v>
      </c>
      <c r="H69" s="65">
        <v>95897</v>
      </c>
      <c r="I69" s="113">
        <f t="shared" ref="I69" si="2">H69/G69-1</f>
        <v>-7.1494272905955558E-2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DDB35-188A-4522-BED7-B376AB29E8B8}">
  <dimension ref="A1:G25"/>
  <sheetViews>
    <sheetView workbookViewId="0"/>
  </sheetViews>
  <sheetFormatPr defaultColWidth="8.85546875" defaultRowHeight="15" x14ac:dyDescent="0.25"/>
  <cols>
    <col min="1" max="1" width="26.42578125" customWidth="1"/>
    <col min="2" max="2" width="27.42578125" customWidth="1"/>
    <col min="3" max="7" width="11.28515625" customWidth="1"/>
  </cols>
  <sheetData>
    <row r="1" spans="1:7" ht="15.75" x14ac:dyDescent="0.25">
      <c r="A1" s="2" t="s">
        <v>139</v>
      </c>
    </row>
    <row r="2" spans="1:7" ht="15.75" x14ac:dyDescent="0.25">
      <c r="A2" s="3" t="s">
        <v>31</v>
      </c>
    </row>
    <row r="3" spans="1:7" ht="25.5" x14ac:dyDescent="0.25">
      <c r="A3" s="64" t="s">
        <v>32</v>
      </c>
      <c r="B3" s="76" t="s">
        <v>115</v>
      </c>
      <c r="C3" s="35" t="s">
        <v>65</v>
      </c>
      <c r="D3" s="36" t="s">
        <v>66</v>
      </c>
      <c r="E3" s="36" t="s">
        <v>67</v>
      </c>
      <c r="F3" s="36" t="s">
        <v>68</v>
      </c>
      <c r="G3" s="36" t="s">
        <v>58</v>
      </c>
    </row>
    <row r="4" spans="1:7" x14ac:dyDescent="0.25">
      <c r="A4" s="23" t="s">
        <v>39</v>
      </c>
      <c r="B4" s="24" t="s">
        <v>47</v>
      </c>
      <c r="C4" s="25">
        <v>257</v>
      </c>
      <c r="D4" s="33">
        <v>126</v>
      </c>
      <c r="E4" s="33">
        <v>409</v>
      </c>
      <c r="F4" s="33">
        <v>2789</v>
      </c>
      <c r="G4" s="33">
        <f>SUM(C4:F4)</f>
        <v>3581</v>
      </c>
    </row>
    <row r="5" spans="1:7" x14ac:dyDescent="0.25">
      <c r="A5" s="23" t="s">
        <v>39</v>
      </c>
      <c r="B5" s="24" t="s">
        <v>40</v>
      </c>
      <c r="C5" s="25">
        <v>341</v>
      </c>
      <c r="D5" s="33">
        <v>199</v>
      </c>
      <c r="E5" s="33">
        <v>234</v>
      </c>
      <c r="F5" s="33">
        <v>2614</v>
      </c>
      <c r="G5" s="33">
        <f>SUM(C5:F5)</f>
        <v>3388</v>
      </c>
    </row>
    <row r="6" spans="1:7" x14ac:dyDescent="0.25">
      <c r="A6" s="23" t="s">
        <v>39</v>
      </c>
      <c r="B6" s="24" t="s">
        <v>41</v>
      </c>
      <c r="C6" s="25">
        <v>661</v>
      </c>
      <c r="D6" s="33">
        <v>427</v>
      </c>
      <c r="E6" s="33">
        <v>1247</v>
      </c>
      <c r="F6" s="33">
        <v>3790</v>
      </c>
      <c r="G6" s="33">
        <f t="shared" ref="G6:G14" si="0">SUM(C6:F6)</f>
        <v>6125</v>
      </c>
    </row>
    <row r="7" spans="1:7" x14ac:dyDescent="0.25">
      <c r="A7" s="23" t="s">
        <v>39</v>
      </c>
      <c r="B7" s="24" t="s">
        <v>42</v>
      </c>
      <c r="C7" s="25">
        <v>3120</v>
      </c>
      <c r="D7" s="33">
        <v>1533</v>
      </c>
      <c r="E7" s="33">
        <v>666</v>
      </c>
      <c r="F7" s="33">
        <v>16682</v>
      </c>
      <c r="G7" s="33">
        <f t="shared" si="0"/>
        <v>22001</v>
      </c>
    </row>
    <row r="8" spans="1:7" x14ac:dyDescent="0.25">
      <c r="A8" s="23" t="s">
        <v>39</v>
      </c>
      <c r="B8" s="24" t="s">
        <v>43</v>
      </c>
      <c r="C8" s="25">
        <v>293</v>
      </c>
      <c r="D8" s="33">
        <v>70</v>
      </c>
      <c r="E8" s="33">
        <v>260</v>
      </c>
      <c r="F8" s="33">
        <v>2581</v>
      </c>
      <c r="G8" s="33">
        <f t="shared" si="0"/>
        <v>3204</v>
      </c>
    </row>
    <row r="9" spans="1:7" x14ac:dyDescent="0.25">
      <c r="A9" s="23" t="s">
        <v>39</v>
      </c>
      <c r="B9" s="24" t="s">
        <v>44</v>
      </c>
      <c r="C9" s="25">
        <v>1509</v>
      </c>
      <c r="D9" s="33">
        <v>1045</v>
      </c>
      <c r="E9" s="33">
        <v>3036</v>
      </c>
      <c r="F9" s="33">
        <v>20355</v>
      </c>
      <c r="G9" s="33">
        <f t="shared" si="0"/>
        <v>25945</v>
      </c>
    </row>
    <row r="10" spans="1:7" x14ac:dyDescent="0.25">
      <c r="A10" s="23" t="s">
        <v>39</v>
      </c>
      <c r="B10" s="24" t="s">
        <v>45</v>
      </c>
      <c r="C10" s="25">
        <v>1056</v>
      </c>
      <c r="D10" s="33">
        <v>1218</v>
      </c>
      <c r="E10" s="33">
        <v>1330</v>
      </c>
      <c r="F10" s="33">
        <v>8513</v>
      </c>
      <c r="G10" s="33">
        <f t="shared" si="0"/>
        <v>12117</v>
      </c>
    </row>
    <row r="11" spans="1:7" x14ac:dyDescent="0.25">
      <c r="A11" s="23" t="s">
        <v>39</v>
      </c>
      <c r="B11" s="24" t="s">
        <v>46</v>
      </c>
      <c r="C11" s="25">
        <v>424</v>
      </c>
      <c r="D11" s="33">
        <v>268</v>
      </c>
      <c r="E11" s="33">
        <v>439</v>
      </c>
      <c r="F11" s="33">
        <v>2460</v>
      </c>
      <c r="G11" s="33">
        <f t="shared" si="0"/>
        <v>3591</v>
      </c>
    </row>
    <row r="12" spans="1:7" x14ac:dyDescent="0.25">
      <c r="A12" s="23" t="s">
        <v>39</v>
      </c>
      <c r="B12" s="24" t="s">
        <v>48</v>
      </c>
      <c r="C12" s="25">
        <v>808</v>
      </c>
      <c r="D12" s="33">
        <v>442</v>
      </c>
      <c r="E12" s="33">
        <v>607</v>
      </c>
      <c r="F12" s="33">
        <v>5004</v>
      </c>
      <c r="G12" s="33">
        <f t="shared" si="0"/>
        <v>6861</v>
      </c>
    </row>
    <row r="13" spans="1:7" x14ac:dyDescent="0.25">
      <c r="A13" s="23" t="s">
        <v>39</v>
      </c>
      <c r="B13" s="24" t="s">
        <v>49</v>
      </c>
      <c r="C13" s="25">
        <v>696</v>
      </c>
      <c r="D13" s="33">
        <v>599</v>
      </c>
      <c r="E13" s="33">
        <v>725</v>
      </c>
      <c r="F13" s="33">
        <v>3665</v>
      </c>
      <c r="G13" s="33">
        <f t="shared" si="0"/>
        <v>5685</v>
      </c>
    </row>
    <row r="14" spans="1:7" x14ac:dyDescent="0.25">
      <c r="A14" s="23" t="s">
        <v>39</v>
      </c>
      <c r="B14" s="24" t="s">
        <v>50</v>
      </c>
      <c r="C14" s="25">
        <v>9444</v>
      </c>
      <c r="D14" s="33">
        <v>5949</v>
      </c>
      <c r="E14" s="33">
        <v>9411</v>
      </c>
      <c r="F14" s="33">
        <v>71093</v>
      </c>
      <c r="G14" s="33">
        <f t="shared" si="0"/>
        <v>95897</v>
      </c>
    </row>
    <row r="15" spans="1:7" x14ac:dyDescent="0.25">
      <c r="A15" s="26" t="s">
        <v>69</v>
      </c>
      <c r="B15" s="27" t="s">
        <v>47</v>
      </c>
      <c r="C15" s="66">
        <f t="shared" ref="C15:G22" si="1">C4/$G4</f>
        <v>7.1767662664060317E-2</v>
      </c>
      <c r="D15" s="66">
        <f t="shared" si="1"/>
        <v>3.518570231778833E-2</v>
      </c>
      <c r="E15" s="66">
        <f t="shared" si="1"/>
        <v>0.11421390672996369</v>
      </c>
      <c r="F15" s="66">
        <f t="shared" si="1"/>
        <v>0.77883272828818761</v>
      </c>
      <c r="G15" s="39">
        <f t="shared" si="1"/>
        <v>1</v>
      </c>
    </row>
    <row r="16" spans="1:7" x14ac:dyDescent="0.25">
      <c r="A16" s="23" t="s">
        <v>69</v>
      </c>
      <c r="B16" s="24" t="s">
        <v>40</v>
      </c>
      <c r="C16" s="67">
        <f t="shared" si="1"/>
        <v>0.10064935064935066</v>
      </c>
      <c r="D16" s="67">
        <f t="shared" si="1"/>
        <v>5.8736717827626919E-2</v>
      </c>
      <c r="E16" s="67">
        <f t="shared" si="1"/>
        <v>6.9067296340023607E-2</v>
      </c>
      <c r="F16" s="67">
        <f t="shared" si="1"/>
        <v>0.77154663518299882</v>
      </c>
      <c r="G16" s="40">
        <f t="shared" si="1"/>
        <v>1</v>
      </c>
    </row>
    <row r="17" spans="1:7" x14ac:dyDescent="0.25">
      <c r="A17" s="23" t="s">
        <v>69</v>
      </c>
      <c r="B17" s="24" t="s">
        <v>41</v>
      </c>
      <c r="C17" s="67">
        <f t="shared" si="1"/>
        <v>0.10791836734693877</v>
      </c>
      <c r="D17" s="67">
        <f t="shared" si="1"/>
        <v>6.9714285714285715E-2</v>
      </c>
      <c r="E17" s="67">
        <f t="shared" si="1"/>
        <v>0.20359183673469389</v>
      </c>
      <c r="F17" s="67">
        <f t="shared" si="1"/>
        <v>0.61877551020408161</v>
      </c>
      <c r="G17" s="40">
        <f t="shared" si="1"/>
        <v>1</v>
      </c>
    </row>
    <row r="18" spans="1:7" x14ac:dyDescent="0.25">
      <c r="A18" s="23" t="s">
        <v>69</v>
      </c>
      <c r="B18" s="24" t="s">
        <v>42</v>
      </c>
      <c r="C18" s="67">
        <f t="shared" si="1"/>
        <v>0.14181173583018955</v>
      </c>
      <c r="D18" s="67">
        <f t="shared" si="1"/>
        <v>6.9678650970410441E-2</v>
      </c>
      <c r="E18" s="67">
        <f t="shared" si="1"/>
        <v>3.0271351302213537E-2</v>
      </c>
      <c r="F18" s="67">
        <f t="shared" si="1"/>
        <v>0.75823826189718646</v>
      </c>
      <c r="G18" s="40">
        <f t="shared" si="1"/>
        <v>1</v>
      </c>
    </row>
    <row r="19" spans="1:7" x14ac:dyDescent="0.25">
      <c r="A19" s="23" t="s">
        <v>69</v>
      </c>
      <c r="B19" s="24" t="s">
        <v>43</v>
      </c>
      <c r="C19" s="67">
        <f t="shared" si="1"/>
        <v>9.1448189762796506E-2</v>
      </c>
      <c r="D19" s="67">
        <f t="shared" si="1"/>
        <v>2.1847690387016231E-2</v>
      </c>
      <c r="E19" s="67">
        <f t="shared" si="1"/>
        <v>8.1148564294631714E-2</v>
      </c>
      <c r="F19" s="67">
        <f t="shared" si="1"/>
        <v>0.80555555555555558</v>
      </c>
      <c r="G19" s="40">
        <f t="shared" si="1"/>
        <v>1</v>
      </c>
    </row>
    <row r="20" spans="1:7" x14ac:dyDescent="0.25">
      <c r="A20" s="23" t="s">
        <v>69</v>
      </c>
      <c r="B20" s="24" t="s">
        <v>44</v>
      </c>
      <c r="C20" s="67">
        <f t="shared" si="1"/>
        <v>5.8161495471189054E-2</v>
      </c>
      <c r="D20" s="67">
        <f t="shared" si="1"/>
        <v>4.027751011755637E-2</v>
      </c>
      <c r="E20" s="67">
        <f t="shared" si="1"/>
        <v>0.11701676623626903</v>
      </c>
      <c r="F20" s="67">
        <f t="shared" si="1"/>
        <v>0.78454422817498559</v>
      </c>
      <c r="G20" s="40">
        <f t="shared" si="1"/>
        <v>1</v>
      </c>
    </row>
    <row r="21" spans="1:7" x14ac:dyDescent="0.25">
      <c r="A21" s="23" t="s">
        <v>69</v>
      </c>
      <c r="B21" s="24" t="s">
        <v>45</v>
      </c>
      <c r="C21" s="67">
        <f t="shared" si="1"/>
        <v>8.7150284723941568E-2</v>
      </c>
      <c r="D21" s="67">
        <f t="shared" si="1"/>
        <v>0.10051993067590988</v>
      </c>
      <c r="E21" s="67">
        <f t="shared" si="1"/>
        <v>0.10976314269208549</v>
      </c>
      <c r="F21" s="67">
        <f t="shared" si="1"/>
        <v>0.70256664190806306</v>
      </c>
      <c r="G21" s="40">
        <f t="shared" si="1"/>
        <v>1</v>
      </c>
    </row>
    <row r="22" spans="1:7" x14ac:dyDescent="0.25">
      <c r="A22" s="23" t="s">
        <v>69</v>
      </c>
      <c r="B22" s="24" t="s">
        <v>46</v>
      </c>
      <c r="C22" s="67">
        <f t="shared" si="1"/>
        <v>0.11807296017822333</v>
      </c>
      <c r="D22" s="67">
        <f t="shared" si="1"/>
        <v>7.4631021999443048E-2</v>
      </c>
      <c r="E22" s="67">
        <f t="shared" si="1"/>
        <v>0.12225006961849066</v>
      </c>
      <c r="F22" s="67">
        <f t="shared" si="1"/>
        <v>0.6850459482038429</v>
      </c>
      <c r="G22" s="40">
        <f t="shared" si="1"/>
        <v>1</v>
      </c>
    </row>
    <row r="23" spans="1:7" x14ac:dyDescent="0.25">
      <c r="A23" s="23" t="s">
        <v>69</v>
      </c>
      <c r="B23" s="24" t="s">
        <v>48</v>
      </c>
      <c r="C23" s="67">
        <f t="shared" ref="C23:G23" si="2">C12/$G12</f>
        <v>0.11776708934557645</v>
      </c>
      <c r="D23" s="67">
        <f t="shared" si="2"/>
        <v>6.4422095904387119E-2</v>
      </c>
      <c r="E23" s="67">
        <f t="shared" si="2"/>
        <v>8.8471068357382304E-2</v>
      </c>
      <c r="F23" s="67">
        <f t="shared" si="2"/>
        <v>0.72933974639265409</v>
      </c>
      <c r="G23" s="40">
        <f t="shared" si="2"/>
        <v>1</v>
      </c>
    </row>
    <row r="24" spans="1:7" x14ac:dyDescent="0.25">
      <c r="A24" s="23" t="s">
        <v>69</v>
      </c>
      <c r="B24" s="24" t="s">
        <v>49</v>
      </c>
      <c r="C24" s="67">
        <f t="shared" ref="C24:G24" si="3">C13/$G13</f>
        <v>0.12242744063324539</v>
      </c>
      <c r="D24" s="67">
        <f t="shared" si="3"/>
        <v>0.10536499560246262</v>
      </c>
      <c r="E24" s="67">
        <f t="shared" si="3"/>
        <v>0.12752858399296393</v>
      </c>
      <c r="F24" s="67">
        <f t="shared" si="3"/>
        <v>0.64467897977132804</v>
      </c>
      <c r="G24" s="40">
        <f t="shared" si="3"/>
        <v>1</v>
      </c>
    </row>
    <row r="25" spans="1:7" x14ac:dyDescent="0.25">
      <c r="A25" s="30" t="s">
        <v>69</v>
      </c>
      <c r="B25" s="31" t="s">
        <v>50</v>
      </c>
      <c r="C25" s="68">
        <f t="shared" ref="C25:G25" si="4">C14/$G14</f>
        <v>9.8480661543113968E-2</v>
      </c>
      <c r="D25" s="68">
        <f t="shared" si="4"/>
        <v>6.2035308716643901E-2</v>
      </c>
      <c r="E25" s="68">
        <f t="shared" si="4"/>
        <v>9.8136542331876908E-2</v>
      </c>
      <c r="F25" s="68">
        <f t="shared" si="4"/>
        <v>0.7413474874083652</v>
      </c>
      <c r="G25" s="41">
        <f t="shared" si="4"/>
        <v>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088F4-CA2E-410D-8D63-A5B4C75AAB2D}">
  <dimension ref="A1:O36"/>
  <sheetViews>
    <sheetView zoomScaleNormal="100" workbookViewId="0"/>
  </sheetViews>
  <sheetFormatPr defaultColWidth="8.85546875" defaultRowHeight="15" x14ac:dyDescent="0.25"/>
  <cols>
    <col min="1" max="1" width="26.42578125" customWidth="1"/>
    <col min="2" max="2" width="27.42578125" customWidth="1"/>
  </cols>
  <sheetData>
    <row r="1" spans="1:15" ht="15.75" x14ac:dyDescent="0.25">
      <c r="A1" s="2" t="s">
        <v>112</v>
      </c>
    </row>
    <row r="2" spans="1:15" ht="15.75" x14ac:dyDescent="0.25">
      <c r="A2" s="3" t="s">
        <v>31</v>
      </c>
    </row>
    <row r="3" spans="1:15" ht="76.5" x14ac:dyDescent="0.25">
      <c r="A3" s="132" t="s">
        <v>32</v>
      </c>
      <c r="B3" s="76" t="s">
        <v>115</v>
      </c>
      <c r="C3" s="151">
        <v>2015</v>
      </c>
      <c r="D3" s="151">
        <v>2016</v>
      </c>
      <c r="E3" s="151">
        <v>2017</v>
      </c>
      <c r="F3" s="151">
        <v>2018</v>
      </c>
      <c r="G3" s="151">
        <v>2019</v>
      </c>
      <c r="H3" s="151">
        <v>2020</v>
      </c>
      <c r="I3" s="151">
        <v>2021</v>
      </c>
      <c r="J3" s="151">
        <v>2022</v>
      </c>
      <c r="K3" s="151">
        <v>2023</v>
      </c>
      <c r="L3" s="151">
        <v>2024</v>
      </c>
      <c r="M3" s="151">
        <v>2025</v>
      </c>
      <c r="N3" s="152" t="s">
        <v>87</v>
      </c>
      <c r="O3" s="152" t="s">
        <v>108</v>
      </c>
    </row>
    <row r="4" spans="1:15" x14ac:dyDescent="0.25">
      <c r="A4" s="26" t="s">
        <v>39</v>
      </c>
      <c r="B4" s="27" t="s">
        <v>47</v>
      </c>
      <c r="C4" s="153">
        <v>5309</v>
      </c>
      <c r="D4" s="153">
        <v>5123</v>
      </c>
      <c r="E4" s="153">
        <v>4085</v>
      </c>
      <c r="F4" s="153">
        <v>3003</v>
      </c>
      <c r="G4" s="153">
        <v>3079</v>
      </c>
      <c r="H4" s="153">
        <v>3173</v>
      </c>
      <c r="I4" s="153">
        <v>2612</v>
      </c>
      <c r="J4" s="153">
        <v>2252</v>
      </c>
      <c r="K4" s="153">
        <v>2488</v>
      </c>
      <c r="L4" s="153">
        <v>2760</v>
      </c>
      <c r="M4" s="153">
        <v>2703</v>
      </c>
      <c r="N4" s="39">
        <f>M4/C4-1</f>
        <v>-0.49086456959879454</v>
      </c>
      <c r="O4" s="39">
        <f>M4/L4-1</f>
        <v>-2.0652173913043526E-2</v>
      </c>
    </row>
    <row r="5" spans="1:15" x14ac:dyDescent="0.25">
      <c r="A5" s="23" t="s">
        <v>39</v>
      </c>
      <c r="B5" s="24" t="s">
        <v>40</v>
      </c>
      <c r="C5" s="33">
        <v>6921</v>
      </c>
      <c r="D5" s="33">
        <v>5499</v>
      </c>
      <c r="E5" s="33">
        <v>4568</v>
      </c>
      <c r="F5" s="33">
        <v>4564</v>
      </c>
      <c r="G5" s="33">
        <v>4479</v>
      </c>
      <c r="H5" s="33">
        <v>4108</v>
      </c>
      <c r="I5" s="33">
        <v>3183</v>
      </c>
      <c r="J5" s="33">
        <v>3690</v>
      </c>
      <c r="K5" s="33">
        <v>4486</v>
      </c>
      <c r="L5" s="33">
        <v>4694</v>
      </c>
      <c r="M5" s="33">
        <v>4370</v>
      </c>
      <c r="N5" s="97">
        <f>M5/C5-1</f>
        <v>-0.368588354284063</v>
      </c>
      <c r="O5" s="97">
        <f>M5/L5-1</f>
        <v>-6.9024286322965533E-2</v>
      </c>
    </row>
    <row r="6" spans="1:15" x14ac:dyDescent="0.25">
      <c r="A6" s="23" t="s">
        <v>39</v>
      </c>
      <c r="B6" s="24" t="s">
        <v>41</v>
      </c>
      <c r="C6" s="33">
        <v>8311</v>
      </c>
      <c r="D6" s="33">
        <v>7524</v>
      </c>
      <c r="E6" s="33">
        <v>6646</v>
      </c>
      <c r="F6" s="33">
        <v>5532</v>
      </c>
      <c r="G6" s="33">
        <v>5153</v>
      </c>
      <c r="H6" s="33">
        <v>6189</v>
      </c>
      <c r="I6" s="33">
        <v>4837</v>
      </c>
      <c r="J6" s="33">
        <v>5663</v>
      </c>
      <c r="K6" s="33">
        <v>6669</v>
      </c>
      <c r="L6" s="33">
        <v>6042</v>
      </c>
      <c r="M6" s="33">
        <v>5643</v>
      </c>
      <c r="N6" s="40">
        <f t="shared" ref="N6:N14" si="0">M6/C6-1</f>
        <v>-0.32102033449645051</v>
      </c>
      <c r="O6" s="40">
        <f t="shared" ref="O6:O14" si="1">M6/L6-1</f>
        <v>-6.6037735849056589E-2</v>
      </c>
    </row>
    <row r="7" spans="1:15" x14ac:dyDescent="0.25">
      <c r="A7" s="23" t="s">
        <v>39</v>
      </c>
      <c r="B7" s="24" t="s">
        <v>42</v>
      </c>
      <c r="C7" s="33">
        <v>21512</v>
      </c>
      <c r="D7" s="33">
        <v>21496</v>
      </c>
      <c r="E7" s="33">
        <v>18103</v>
      </c>
      <c r="F7" s="33">
        <v>15463</v>
      </c>
      <c r="G7" s="33">
        <v>12515</v>
      </c>
      <c r="H7" s="33">
        <v>13736</v>
      </c>
      <c r="I7" s="33">
        <v>10756</v>
      </c>
      <c r="J7" s="33">
        <v>9290</v>
      </c>
      <c r="K7" s="33">
        <v>9869</v>
      </c>
      <c r="L7" s="33">
        <v>7704</v>
      </c>
      <c r="M7" s="33">
        <v>8741</v>
      </c>
      <c r="N7" s="40">
        <f t="shared" si="0"/>
        <v>-0.59366865005578284</v>
      </c>
      <c r="O7" s="40">
        <f t="shared" si="1"/>
        <v>0.13460539979231578</v>
      </c>
    </row>
    <row r="8" spans="1:15" x14ac:dyDescent="0.25">
      <c r="A8" s="23" t="s">
        <v>39</v>
      </c>
      <c r="B8" s="24" t="s">
        <v>43</v>
      </c>
      <c r="C8" s="33">
        <v>5895</v>
      </c>
      <c r="D8" s="33">
        <v>4831</v>
      </c>
      <c r="E8" s="33">
        <v>3830</v>
      </c>
      <c r="F8" s="33">
        <v>3308</v>
      </c>
      <c r="G8" s="33">
        <v>2913</v>
      </c>
      <c r="H8" s="33">
        <v>2814</v>
      </c>
      <c r="I8" s="33">
        <v>2606</v>
      </c>
      <c r="J8" s="33">
        <v>2950</v>
      </c>
      <c r="K8" s="33">
        <v>3544</v>
      </c>
      <c r="L8" s="33">
        <v>3883</v>
      </c>
      <c r="M8" s="33">
        <v>3735</v>
      </c>
      <c r="N8" s="40">
        <f t="shared" si="0"/>
        <v>-0.36641221374045807</v>
      </c>
      <c r="O8" s="40">
        <f t="shared" si="1"/>
        <v>-3.8114859644604704E-2</v>
      </c>
    </row>
    <row r="9" spans="1:15" x14ac:dyDescent="0.25">
      <c r="A9" s="23" t="s">
        <v>39</v>
      </c>
      <c r="B9" s="24" t="s">
        <v>44</v>
      </c>
      <c r="C9" s="33">
        <v>12445</v>
      </c>
      <c r="D9" s="33">
        <v>11621</v>
      </c>
      <c r="E9" s="33">
        <v>9851</v>
      </c>
      <c r="F9" s="33">
        <v>8846</v>
      </c>
      <c r="G9" s="33">
        <v>8900</v>
      </c>
      <c r="H9" s="33">
        <v>6669</v>
      </c>
      <c r="I9" s="33">
        <v>5693</v>
      </c>
      <c r="J9" s="33">
        <v>6828</v>
      </c>
      <c r="K9" s="33">
        <v>8050</v>
      </c>
      <c r="L9" s="33">
        <v>8394</v>
      </c>
      <c r="M9" s="33">
        <v>8006</v>
      </c>
      <c r="N9" s="40">
        <f t="shared" si="0"/>
        <v>-0.35668943350743265</v>
      </c>
      <c r="O9" s="40">
        <f t="shared" si="1"/>
        <v>-4.6223492971169899E-2</v>
      </c>
    </row>
    <row r="10" spans="1:15" x14ac:dyDescent="0.25">
      <c r="A10" s="23" t="s">
        <v>39</v>
      </c>
      <c r="B10" s="24" t="s">
        <v>45</v>
      </c>
      <c r="C10" s="33">
        <v>13857</v>
      </c>
      <c r="D10" s="33">
        <v>11300</v>
      </c>
      <c r="E10" s="33">
        <v>9874</v>
      </c>
      <c r="F10" s="33">
        <v>9780</v>
      </c>
      <c r="G10" s="33">
        <v>9591</v>
      </c>
      <c r="H10" s="33">
        <v>9554</v>
      </c>
      <c r="I10" s="33">
        <v>8141</v>
      </c>
      <c r="J10" s="33">
        <v>8499</v>
      </c>
      <c r="K10" s="33">
        <v>9143</v>
      </c>
      <c r="L10" s="33">
        <v>9813</v>
      </c>
      <c r="M10" s="33">
        <v>9755</v>
      </c>
      <c r="N10" s="40">
        <f t="shared" si="0"/>
        <v>-0.29602367034711696</v>
      </c>
      <c r="O10" s="40">
        <f t="shared" si="1"/>
        <v>-5.9105268521348897E-3</v>
      </c>
    </row>
    <row r="11" spans="1:15" x14ac:dyDescent="0.25">
      <c r="A11" s="23" t="s">
        <v>39</v>
      </c>
      <c r="B11" s="24" t="s">
        <v>46</v>
      </c>
      <c r="C11" s="33">
        <v>5486</v>
      </c>
      <c r="D11" s="33">
        <v>5160</v>
      </c>
      <c r="E11" s="33">
        <v>3700</v>
      </c>
      <c r="F11" s="33">
        <v>3524</v>
      </c>
      <c r="G11" s="33">
        <v>3659</v>
      </c>
      <c r="H11" s="33">
        <v>3684</v>
      </c>
      <c r="I11" s="33">
        <v>3116</v>
      </c>
      <c r="J11" s="33">
        <v>3093</v>
      </c>
      <c r="K11" s="33">
        <v>3319</v>
      </c>
      <c r="L11" s="33">
        <v>3564</v>
      </c>
      <c r="M11" s="33">
        <v>3437</v>
      </c>
      <c r="N11" s="40">
        <f t="shared" si="0"/>
        <v>-0.37349617207437114</v>
      </c>
      <c r="O11" s="40">
        <f t="shared" si="1"/>
        <v>-3.5634118967452277E-2</v>
      </c>
    </row>
    <row r="12" spans="1:15" x14ac:dyDescent="0.25">
      <c r="A12" s="23" t="s">
        <v>39</v>
      </c>
      <c r="B12" s="24" t="s">
        <v>48</v>
      </c>
      <c r="C12" s="33">
        <v>5787</v>
      </c>
      <c r="D12" s="33">
        <v>5734</v>
      </c>
      <c r="E12" s="33">
        <v>5293</v>
      </c>
      <c r="F12" s="33">
        <v>6001</v>
      </c>
      <c r="G12" s="33">
        <v>5341</v>
      </c>
      <c r="H12" s="33">
        <v>5162</v>
      </c>
      <c r="I12" s="33">
        <v>3910</v>
      </c>
      <c r="J12" s="33">
        <v>4090</v>
      </c>
      <c r="K12" s="33">
        <v>4793</v>
      </c>
      <c r="L12" s="33">
        <v>5738</v>
      </c>
      <c r="M12" s="33">
        <v>5826</v>
      </c>
      <c r="N12" s="40">
        <f t="shared" si="0"/>
        <v>6.7392431311561474E-3</v>
      </c>
      <c r="O12" s="40">
        <f t="shared" si="1"/>
        <v>1.5336354130359053E-2</v>
      </c>
    </row>
    <row r="13" spans="1:15" x14ac:dyDescent="0.25">
      <c r="A13" s="23" t="s">
        <v>39</v>
      </c>
      <c r="B13" s="24" t="s">
        <v>49</v>
      </c>
      <c r="C13" s="33">
        <v>8554</v>
      </c>
      <c r="D13" s="33">
        <v>7584</v>
      </c>
      <c r="E13" s="33">
        <v>7093</v>
      </c>
      <c r="F13" s="33">
        <v>6439</v>
      </c>
      <c r="G13" s="33">
        <v>7076</v>
      </c>
      <c r="H13" s="33">
        <v>7354</v>
      </c>
      <c r="I13" s="33">
        <v>6213</v>
      </c>
      <c r="J13" s="33">
        <v>6639</v>
      </c>
      <c r="K13" s="33">
        <v>6552</v>
      </c>
      <c r="L13" s="33">
        <v>6607</v>
      </c>
      <c r="M13" s="33">
        <v>6082</v>
      </c>
      <c r="N13" s="40">
        <f t="shared" si="0"/>
        <v>-0.28898760813654434</v>
      </c>
      <c r="O13" s="40">
        <f t="shared" si="1"/>
        <v>-7.9461177538973859E-2</v>
      </c>
    </row>
    <row r="14" spans="1:15" x14ac:dyDescent="0.25">
      <c r="A14" s="30" t="s">
        <v>39</v>
      </c>
      <c r="B14" s="31" t="s">
        <v>50</v>
      </c>
      <c r="C14" s="65">
        <v>94077</v>
      </c>
      <c r="D14" s="65">
        <v>85872</v>
      </c>
      <c r="E14" s="65">
        <v>73043</v>
      </c>
      <c r="F14" s="65">
        <v>66460</v>
      </c>
      <c r="G14" s="65">
        <v>62706</v>
      </c>
      <c r="H14" s="65">
        <v>62443</v>
      </c>
      <c r="I14" s="65">
        <v>51067</v>
      </c>
      <c r="J14" s="65">
        <v>52994</v>
      </c>
      <c r="K14" s="65">
        <v>58913</v>
      </c>
      <c r="L14" s="65">
        <v>59199</v>
      </c>
      <c r="M14" s="65">
        <v>58298</v>
      </c>
      <c r="N14" s="41">
        <f t="shared" si="0"/>
        <v>-0.38031612402606374</v>
      </c>
      <c r="O14" s="41">
        <f t="shared" si="1"/>
        <v>-1.5219851686683938E-2</v>
      </c>
    </row>
    <row r="15" spans="1:15" x14ac:dyDescent="0.25">
      <c r="A15" s="26" t="s">
        <v>51</v>
      </c>
      <c r="B15" s="27" t="s">
        <v>47</v>
      </c>
      <c r="C15" s="37">
        <v>5.6432496784548827E-2</v>
      </c>
      <c r="D15" s="37">
        <v>5.9658561580026088E-2</v>
      </c>
      <c r="E15" s="37">
        <v>5.5925961419985487E-2</v>
      </c>
      <c r="F15" s="37">
        <v>4.5185073728558532E-2</v>
      </c>
      <c r="G15" s="37">
        <v>4.9102159283003224E-2</v>
      </c>
      <c r="H15" s="37">
        <v>5.0814342680524635E-2</v>
      </c>
      <c r="I15" s="37">
        <v>5.1717651717651719E-2</v>
      </c>
      <c r="J15" s="37">
        <v>5.068208177617408E-2</v>
      </c>
      <c r="K15" s="37">
        <v>4.7726310441188927E-2</v>
      </c>
      <c r="L15" s="37">
        <f t="shared" ref="L15:M25" si="2">L4/L$14</f>
        <v>4.6622409162316934E-2</v>
      </c>
      <c r="M15" s="37">
        <f t="shared" si="2"/>
        <v>4.6365226937459258E-2</v>
      </c>
      <c r="N15" s="49">
        <f>(M15-C15)*100</f>
        <v>-1.0067269847089568</v>
      </c>
      <c r="O15" s="49">
        <f>(M15-L15)*100</f>
        <v>-2.5718222485767578E-2</v>
      </c>
    </row>
    <row r="16" spans="1:15" x14ac:dyDescent="0.25">
      <c r="A16" s="23" t="s">
        <v>51</v>
      </c>
      <c r="B16" s="24" t="s">
        <v>40</v>
      </c>
      <c r="C16" s="29">
        <v>7.3567396919544628E-2</v>
      </c>
      <c r="D16" s="29">
        <v>6.4037171604248183E-2</v>
      </c>
      <c r="E16" s="29">
        <v>6.2538504716399934E-2</v>
      </c>
      <c r="F16" s="29">
        <v>6.8672885946433948E-2</v>
      </c>
      <c r="G16" s="29">
        <v>7.1428571428571425E-2</v>
      </c>
      <c r="H16" s="29">
        <v>6.5787998654773153E-2</v>
      </c>
      <c r="I16" s="29">
        <v>6.1063261063261064E-2</v>
      </c>
      <c r="J16" s="29">
        <v>6.5538761759237105E-2</v>
      </c>
      <c r="K16" s="29">
        <v>7.0878143788635786E-2</v>
      </c>
      <c r="L16" s="29">
        <f t="shared" si="2"/>
        <v>7.9291879930404235E-2</v>
      </c>
      <c r="M16" s="29">
        <f t="shared" si="2"/>
        <v>7.4959689869292259E-2</v>
      </c>
      <c r="N16" s="138">
        <f>(M16-C16)*100</f>
        <v>0.13922929497476311</v>
      </c>
      <c r="O16" s="138">
        <f>(M16-L16)*100</f>
        <v>-0.43321900611119762</v>
      </c>
    </row>
    <row r="17" spans="1:15" x14ac:dyDescent="0.25">
      <c r="A17" s="23" t="s">
        <v>51</v>
      </c>
      <c r="B17" s="24" t="s">
        <v>41</v>
      </c>
      <c r="C17" s="137">
        <v>8.8342527929249445E-2</v>
      </c>
      <c r="D17" s="137">
        <v>8.7618781442146451E-2</v>
      </c>
      <c r="E17" s="137">
        <v>9.0987500513396213E-2</v>
      </c>
      <c r="F17" s="137">
        <v>8.3238037917544389E-2</v>
      </c>
      <c r="G17" s="137">
        <v>8.2177144132937835E-2</v>
      </c>
      <c r="H17" s="137">
        <v>9.9114392325801132E-2</v>
      </c>
      <c r="I17" s="137">
        <v>9.5772695772695773E-2</v>
      </c>
      <c r="J17" s="137">
        <v>0.10425449658498868</v>
      </c>
      <c r="K17" s="137">
        <v>0.11294775171479381</v>
      </c>
      <c r="L17" s="137">
        <f t="shared" si="2"/>
        <v>0.10206253484011554</v>
      </c>
      <c r="M17" s="137">
        <f t="shared" si="2"/>
        <v>9.6795773439912178E-2</v>
      </c>
      <c r="N17" s="138">
        <f t="shared" ref="N17:N25" si="3">(M17-C17)*100</f>
        <v>0.84532455106627324</v>
      </c>
      <c r="O17" s="138">
        <f t="shared" ref="O17:O25" si="4">(M17-L17)*100</f>
        <v>-0.52667614002033658</v>
      </c>
    </row>
    <row r="18" spans="1:15" x14ac:dyDescent="0.25">
      <c r="A18" s="23" t="s">
        <v>51</v>
      </c>
      <c r="B18" s="24" t="s">
        <v>42</v>
      </c>
      <c r="C18" s="137">
        <v>0.22866375415882734</v>
      </c>
      <c r="D18" s="137">
        <v>0.25032606670393143</v>
      </c>
      <c r="E18" s="137">
        <v>0.24784031324014622</v>
      </c>
      <c r="F18" s="137">
        <v>0.23266626542281071</v>
      </c>
      <c r="G18" s="137">
        <v>0.19958217714413293</v>
      </c>
      <c r="H18" s="137">
        <v>0.21997661867623272</v>
      </c>
      <c r="I18" s="137">
        <v>0.21296901296901297</v>
      </c>
      <c r="J18" s="137">
        <v>0.17102671256834626</v>
      </c>
      <c r="K18" s="137">
        <v>0.16714370395461089</v>
      </c>
      <c r="L18" s="137">
        <f t="shared" si="2"/>
        <v>0.13013733340090206</v>
      </c>
      <c r="M18" s="137">
        <f t="shared" si="2"/>
        <v>0.1499365329856942</v>
      </c>
      <c r="N18" s="138">
        <f t="shared" si="3"/>
        <v>-7.8727221173133133</v>
      </c>
      <c r="O18" s="138">
        <f t="shared" si="4"/>
        <v>1.9799199584792149</v>
      </c>
    </row>
    <row r="19" spans="1:15" x14ac:dyDescent="0.25">
      <c r="A19" s="23" t="s">
        <v>51</v>
      </c>
      <c r="B19" s="24" t="s">
        <v>43</v>
      </c>
      <c r="C19" s="137">
        <v>6.2661436908064666E-2</v>
      </c>
      <c r="D19" s="137">
        <v>5.6258151667598288E-2</v>
      </c>
      <c r="E19" s="137">
        <v>5.2434867133058609E-2</v>
      </c>
      <c r="F19" s="137">
        <v>4.9774300331026179E-2</v>
      </c>
      <c r="G19" s="137">
        <v>4.6454884700028704E-2</v>
      </c>
      <c r="H19" s="137">
        <v>4.5065099370626013E-2</v>
      </c>
      <c r="I19" s="137">
        <v>5.1598851598851601E-2</v>
      </c>
      <c r="J19" s="137">
        <v>5.4308805390379057E-2</v>
      </c>
      <c r="K19" s="137">
        <v>6.0022017105597424E-2</v>
      </c>
      <c r="L19" s="137">
        <f t="shared" si="2"/>
        <v>6.5592324194665444E-2</v>
      </c>
      <c r="M19" s="137">
        <f t="shared" si="2"/>
        <v>6.4067377954646815E-2</v>
      </c>
      <c r="N19" s="138">
        <f t="shared" si="3"/>
        <v>0.14059410465821487</v>
      </c>
      <c r="O19" s="138">
        <f t="shared" si="4"/>
        <v>-0.15249462400186292</v>
      </c>
    </row>
    <row r="20" spans="1:15" x14ac:dyDescent="0.25">
      <c r="A20" s="23" t="s">
        <v>51</v>
      </c>
      <c r="B20" s="24" t="s">
        <v>44</v>
      </c>
      <c r="C20" s="137">
        <v>0.13228525569480321</v>
      </c>
      <c r="D20" s="137">
        <v>0.13532932737097075</v>
      </c>
      <c r="E20" s="137">
        <v>0.13486576400202621</v>
      </c>
      <c r="F20" s="137">
        <v>0.13310261811616009</v>
      </c>
      <c r="G20" s="137">
        <v>0.14193219149682645</v>
      </c>
      <c r="H20" s="137">
        <v>0.10680140287942604</v>
      </c>
      <c r="I20" s="137">
        <v>0.11272151272151272</v>
      </c>
      <c r="J20" s="137">
        <v>0.12570187227305363</v>
      </c>
      <c r="K20" s="137">
        <v>0.13633669235328985</v>
      </c>
      <c r="L20" s="137">
        <f t="shared" si="2"/>
        <v>0.14179293569148127</v>
      </c>
      <c r="M20" s="137">
        <f t="shared" si="2"/>
        <v>0.13732889636008097</v>
      </c>
      <c r="N20" s="138">
        <f t="shared" si="3"/>
        <v>0.50436406652777654</v>
      </c>
      <c r="O20" s="138">
        <f t="shared" si="4"/>
        <v>-0.44640393314002991</v>
      </c>
    </row>
    <row r="21" spans="1:15" x14ac:dyDescent="0.25">
      <c r="A21" s="23" t="s">
        <v>51</v>
      </c>
      <c r="B21" s="24" t="s">
        <v>45</v>
      </c>
      <c r="C21" s="137">
        <v>0.14729423769890621</v>
      </c>
      <c r="D21" s="137">
        <v>0.13159120551518538</v>
      </c>
      <c r="E21" s="137">
        <v>0.13518064701614119</v>
      </c>
      <c r="F21" s="137">
        <v>0.14715618417092988</v>
      </c>
      <c r="G21" s="137">
        <v>0.15295187063438906</v>
      </c>
      <c r="H21" s="137">
        <v>0.15300353922777574</v>
      </c>
      <c r="I21" s="137">
        <v>0.16119196119196119</v>
      </c>
      <c r="J21" s="137">
        <v>0.15646458881790901</v>
      </c>
      <c r="K21" s="137">
        <v>0.15484799729020238</v>
      </c>
      <c r="L21" s="137">
        <f t="shared" si="2"/>
        <v>0.16576293518471596</v>
      </c>
      <c r="M21" s="137">
        <f t="shared" si="2"/>
        <v>0.16732992555490755</v>
      </c>
      <c r="N21" s="138">
        <f t="shared" si="3"/>
        <v>2.0035687856001347</v>
      </c>
      <c r="O21" s="138">
        <f t="shared" si="4"/>
        <v>0.15669903701915899</v>
      </c>
    </row>
    <row r="22" spans="1:15" x14ac:dyDescent="0.25">
      <c r="A22" s="23" t="s">
        <v>51</v>
      </c>
      <c r="B22" s="24" t="s">
        <v>46</v>
      </c>
      <c r="C22" s="137">
        <v>5.8313934330388936E-2</v>
      </c>
      <c r="D22" s="137">
        <v>6.0089435438792624E-2</v>
      </c>
      <c r="E22" s="137">
        <v>5.0655093575017456E-2</v>
      </c>
      <c r="F22" s="137">
        <v>5.3024375564249174E-2</v>
      </c>
      <c r="G22" s="137">
        <v>5.8351672886167195E-2</v>
      </c>
      <c r="H22" s="137">
        <v>5.8997805999071153E-2</v>
      </c>
      <c r="I22" s="137">
        <v>6.1696861696861699E-2</v>
      </c>
      <c r="J22" s="137">
        <v>5.6941401719472005E-2</v>
      </c>
      <c r="K22" s="137">
        <v>5.8413074773477854E-2</v>
      </c>
      <c r="L22" s="137">
        <f t="shared" si="2"/>
        <v>6.0203719657426644E-2</v>
      </c>
      <c r="M22" s="137">
        <f t="shared" si="2"/>
        <v>5.8955710315962813E-2</v>
      </c>
      <c r="N22" s="138">
        <f t="shared" si="3"/>
        <v>6.4177598557387666E-2</v>
      </c>
      <c r="O22" s="138">
        <f t="shared" si="4"/>
        <v>-0.12480093414638307</v>
      </c>
    </row>
    <row r="23" spans="1:15" x14ac:dyDescent="0.25">
      <c r="A23" s="23" t="s">
        <v>51</v>
      </c>
      <c r="B23" s="24" t="s">
        <v>48</v>
      </c>
      <c r="C23" s="137">
        <v>6.1513441117382571E-2</v>
      </c>
      <c r="D23" s="137">
        <v>6.6773802869387E-2</v>
      </c>
      <c r="E23" s="137">
        <v>7.2464164943937134E-2</v>
      </c>
      <c r="F23" s="137">
        <v>9.0294914234125792E-2</v>
      </c>
      <c r="G23" s="137">
        <v>8.5175262335342714E-2</v>
      </c>
      <c r="H23" s="137">
        <v>8.2667392662107847E-2</v>
      </c>
      <c r="I23" s="137">
        <v>6.825066825066825E-2</v>
      </c>
      <c r="J23" s="137">
        <v>9.285885233527863E-2</v>
      </c>
      <c r="K23" s="137">
        <v>8.0718096367177583E-2</v>
      </c>
      <c r="L23" s="137">
        <f t="shared" si="2"/>
        <v>9.6927312961367584E-2</v>
      </c>
      <c r="M23" s="137">
        <f t="shared" si="2"/>
        <v>9.9934817660983222E-2</v>
      </c>
      <c r="N23" s="138">
        <f t="shared" si="3"/>
        <v>3.8421376543600649</v>
      </c>
      <c r="O23" s="138">
        <f t="shared" si="4"/>
        <v>0.30075046996156374</v>
      </c>
    </row>
    <row r="24" spans="1:15" x14ac:dyDescent="0.25">
      <c r="A24" s="23" t="s">
        <v>51</v>
      </c>
      <c r="B24" s="24" t="s">
        <v>49</v>
      </c>
      <c r="C24" s="137">
        <v>9.0925518458284171E-2</v>
      </c>
      <c r="D24" s="137">
        <v>8.8317495807713808E-2</v>
      </c>
      <c r="E24" s="137">
        <v>9.7107183439891567E-2</v>
      </c>
      <c r="F24" s="137">
        <v>9.6885344568161294E-2</v>
      </c>
      <c r="G24" s="137">
        <v>0.11284406595860046</v>
      </c>
      <c r="H24" s="137">
        <v>0.11777140752366158</v>
      </c>
      <c r="I24" s="137">
        <v>0.12301752301752301</v>
      </c>
      <c r="J24" s="137">
        <v>0.12222242677516154</v>
      </c>
      <c r="K24" s="137">
        <v>0.11096621221102548</v>
      </c>
      <c r="L24" s="137">
        <f t="shared" si="2"/>
        <v>0.11160661497660433</v>
      </c>
      <c r="M24" s="137">
        <f t="shared" si="2"/>
        <v>0.10432604892106076</v>
      </c>
      <c r="N24" s="138">
        <f t="shared" si="3"/>
        <v>1.3400530462776588</v>
      </c>
      <c r="O24" s="138">
        <f t="shared" si="4"/>
        <v>-0.72805660555435714</v>
      </c>
    </row>
    <row r="25" spans="1:15" x14ac:dyDescent="0.25">
      <c r="A25" s="30" t="s">
        <v>51</v>
      </c>
      <c r="B25" s="31" t="s">
        <v>50</v>
      </c>
      <c r="C25" s="38">
        <v>1</v>
      </c>
      <c r="D25" s="38">
        <v>1</v>
      </c>
      <c r="E25" s="38">
        <v>1</v>
      </c>
      <c r="F25" s="38">
        <v>1</v>
      </c>
      <c r="G25" s="38">
        <v>1</v>
      </c>
      <c r="H25" s="38">
        <v>1</v>
      </c>
      <c r="I25" s="38">
        <v>1</v>
      </c>
      <c r="J25" s="38">
        <v>1</v>
      </c>
      <c r="K25" s="38">
        <v>1</v>
      </c>
      <c r="L25" s="38">
        <f t="shared" si="2"/>
        <v>1</v>
      </c>
      <c r="M25" s="38">
        <f t="shared" si="2"/>
        <v>1</v>
      </c>
      <c r="N25" s="50">
        <f t="shared" si="3"/>
        <v>0</v>
      </c>
      <c r="O25" s="50">
        <f t="shared" si="4"/>
        <v>0</v>
      </c>
    </row>
    <row r="26" spans="1:15" x14ac:dyDescent="0.25">
      <c r="A26" s="26" t="s">
        <v>52</v>
      </c>
      <c r="B26" s="27" t="s">
        <v>47</v>
      </c>
      <c r="C26" s="78">
        <v>185.24786366538842</v>
      </c>
      <c r="D26" s="78">
        <v>178.7577331998088</v>
      </c>
      <c r="E26" s="78">
        <v>142.53861802092894</v>
      </c>
      <c r="F26" s="78">
        <v>104.78420316201947</v>
      </c>
      <c r="G26" s="78">
        <v>107.43608442752513</v>
      </c>
      <c r="H26" s="78">
        <v>110.71604283486107</v>
      </c>
      <c r="I26" s="78">
        <v>91.140971914483814</v>
      </c>
      <c r="J26" s="78">
        <v>96.060909525487716</v>
      </c>
      <c r="K26" s="78">
        <v>98.328965870985982</v>
      </c>
      <c r="L26" s="78">
        <v>96.514520794587384</v>
      </c>
      <c r="M26" s="78">
        <v>96.514520794587384</v>
      </c>
      <c r="N26" s="39">
        <f>M26/C26-1</f>
        <v>-0.47899792804671304</v>
      </c>
      <c r="O26" s="39">
        <f>M26/L26-1</f>
        <v>0</v>
      </c>
    </row>
    <row r="27" spans="1:15" x14ac:dyDescent="0.25">
      <c r="A27" s="23" t="s">
        <v>52</v>
      </c>
      <c r="B27" s="24" t="s">
        <v>40</v>
      </c>
      <c r="C27" s="43">
        <v>152.35768062343152</v>
      </c>
      <c r="D27" s="43">
        <v>121.05402192576938</v>
      </c>
      <c r="E27" s="43">
        <v>100.55915114692027</v>
      </c>
      <c r="F27" s="43">
        <v>100.47109584819266</v>
      </c>
      <c r="G27" s="43">
        <v>98.599920750231135</v>
      </c>
      <c r="H27" s="43">
        <v>90.432791793246153</v>
      </c>
      <c r="I27" s="43">
        <v>67.890635318980316</v>
      </c>
      <c r="J27" s="43">
        <v>78.369215867564833</v>
      </c>
      <c r="K27" s="43">
        <v>92.127856293752473</v>
      </c>
      <c r="L27" s="43">
        <v>101.13151058864968</v>
      </c>
      <c r="M27" s="43">
        <v>101.13151058864968</v>
      </c>
      <c r="N27" s="40">
        <f t="shared" ref="N27:N36" si="5">M27/C27-1</f>
        <v>-0.33622308914896692</v>
      </c>
      <c r="O27" s="40">
        <f t="shared" ref="O27:O36" si="6">M27/L27-1</f>
        <v>0</v>
      </c>
    </row>
    <row r="28" spans="1:15" x14ac:dyDescent="0.25">
      <c r="A28" s="23" t="s">
        <v>52</v>
      </c>
      <c r="B28" s="24" t="s">
        <v>41</v>
      </c>
      <c r="C28" s="43">
        <v>138.35893747794182</v>
      </c>
      <c r="D28" s="43">
        <v>125.25720678426593</v>
      </c>
      <c r="E28" s="43">
        <v>110.64053645510785</v>
      </c>
      <c r="F28" s="43">
        <v>92.095011686677182</v>
      </c>
      <c r="G28" s="43">
        <v>85.785537820218281</v>
      </c>
      <c r="H28" s="43">
        <v>103.03254290109275</v>
      </c>
      <c r="I28" s="43">
        <v>80.524868316785529</v>
      </c>
      <c r="J28" s="43">
        <v>94.275858854239502</v>
      </c>
      <c r="K28" s="43">
        <v>111.0234332860539</v>
      </c>
      <c r="L28" s="43">
        <v>100.5853327206984</v>
      </c>
      <c r="M28" s="43">
        <v>100.5853327206984</v>
      </c>
      <c r="N28" s="40">
        <f t="shared" si="5"/>
        <v>-0.27301167127902781</v>
      </c>
      <c r="O28" s="40">
        <f t="shared" si="6"/>
        <v>0</v>
      </c>
    </row>
    <row r="29" spans="1:15" x14ac:dyDescent="0.25">
      <c r="A29" s="23" t="s">
        <v>52</v>
      </c>
      <c r="B29" s="24" t="s">
        <v>42</v>
      </c>
      <c r="C29" s="43">
        <v>256.81891711525213</v>
      </c>
      <c r="D29" s="43">
        <v>256.62790267336652</v>
      </c>
      <c r="E29" s="43">
        <v>216.12090259099153</v>
      </c>
      <c r="F29" s="43">
        <v>184.6035196798598</v>
      </c>
      <c r="G29" s="43">
        <v>149.40910876242938</v>
      </c>
      <c r="H29" s="43">
        <v>163.98589835882777</v>
      </c>
      <c r="I29" s="43">
        <v>128.40945855762607</v>
      </c>
      <c r="J29" s="43">
        <v>110.90776031985368</v>
      </c>
      <c r="K29" s="43">
        <v>117.82009543559053</v>
      </c>
      <c r="L29" s="43">
        <v>91.49591766322483</v>
      </c>
      <c r="M29" s="43">
        <v>91.49591766322483</v>
      </c>
      <c r="N29" s="40">
        <f t="shared" si="5"/>
        <v>-0.64373373001115652</v>
      </c>
      <c r="O29" s="40">
        <f t="shared" si="6"/>
        <v>0</v>
      </c>
    </row>
    <row r="30" spans="1:15" x14ac:dyDescent="0.25">
      <c r="A30" s="23" t="s">
        <v>52</v>
      </c>
      <c r="B30" s="24" t="s">
        <v>43</v>
      </c>
      <c r="C30" s="43">
        <v>245.11638350422874</v>
      </c>
      <c r="D30" s="43">
        <v>200.87485135011519</v>
      </c>
      <c r="E30" s="43">
        <v>159.25288359986362</v>
      </c>
      <c r="F30" s="43">
        <v>137.54792139643573</v>
      </c>
      <c r="G30" s="43">
        <v>121.12366838809471</v>
      </c>
      <c r="H30" s="43">
        <v>117.00721003916873</v>
      </c>
      <c r="I30" s="43">
        <v>108.35848946768789</v>
      </c>
      <c r="J30" s="43">
        <v>122.66214272052157</v>
      </c>
      <c r="K30" s="43">
        <v>147.36089281407746</v>
      </c>
      <c r="L30" s="43">
        <v>161.45664413009672</v>
      </c>
      <c r="M30" s="43">
        <v>161.45664413009672</v>
      </c>
      <c r="N30" s="40">
        <f t="shared" si="5"/>
        <v>-0.34130619168787113</v>
      </c>
      <c r="O30" s="40">
        <f t="shared" si="6"/>
        <v>0</v>
      </c>
    </row>
    <row r="31" spans="1:15" x14ac:dyDescent="0.25">
      <c r="A31" s="23" t="s">
        <v>52</v>
      </c>
      <c r="B31" s="24" t="s">
        <v>44</v>
      </c>
      <c r="C31" s="43">
        <v>175.16351644453951</v>
      </c>
      <c r="D31" s="43">
        <v>163.56570707930848</v>
      </c>
      <c r="E31" s="43">
        <v>138.6529369622466</v>
      </c>
      <c r="F31" s="43">
        <v>124.50755053984706</v>
      </c>
      <c r="G31" s="43">
        <v>125.26760115358793</v>
      </c>
      <c r="H31" s="43">
        <v>93.866250796997505</v>
      </c>
      <c r="I31" s="43">
        <v>80.129039704199556</v>
      </c>
      <c r="J31" s="43">
        <v>96.104177604123421</v>
      </c>
      <c r="K31" s="43">
        <v>113.30384149285202</v>
      </c>
      <c r="L31" s="43">
        <v>118.14564540260866</v>
      </c>
      <c r="M31" s="43">
        <v>118.14564540260866</v>
      </c>
      <c r="N31" s="40">
        <f t="shared" si="5"/>
        <v>-0.32551225391723571</v>
      </c>
      <c r="O31" s="40">
        <f t="shared" si="6"/>
        <v>0</v>
      </c>
    </row>
    <row r="32" spans="1:15" x14ac:dyDescent="0.25">
      <c r="A32" s="23" t="s">
        <v>52</v>
      </c>
      <c r="B32" s="24" t="s">
        <v>45</v>
      </c>
      <c r="C32" s="43">
        <v>155.60728615368029</v>
      </c>
      <c r="D32" s="43">
        <v>126.89343534217993</v>
      </c>
      <c r="E32" s="43">
        <v>110.88015757244997</v>
      </c>
      <c r="F32" s="43">
        <v>109.82458386252388</v>
      </c>
      <c r="G32" s="43">
        <v>107.70220693511928</v>
      </c>
      <c r="H32" s="43">
        <v>107.28671515568028</v>
      </c>
      <c r="I32" s="43">
        <v>91.419420984131577</v>
      </c>
      <c r="J32" s="43">
        <v>95.439584687892676</v>
      </c>
      <c r="K32" s="43">
        <v>102.6713875516417</v>
      </c>
      <c r="L32" s="43">
        <v>108.42089541847321</v>
      </c>
      <c r="M32" s="43">
        <v>108.42089541847321</v>
      </c>
      <c r="N32" s="40">
        <f t="shared" si="5"/>
        <v>-0.30324023959009883</v>
      </c>
      <c r="O32" s="40">
        <f t="shared" si="6"/>
        <v>0</v>
      </c>
    </row>
    <row r="33" spans="1:15" x14ac:dyDescent="0.25">
      <c r="A33" s="23" t="s">
        <v>52</v>
      </c>
      <c r="B33" s="24" t="s">
        <v>46</v>
      </c>
      <c r="C33" s="43">
        <v>109.23347410633039</v>
      </c>
      <c r="D33" s="43">
        <v>102.74238541535998</v>
      </c>
      <c r="E33" s="43">
        <v>73.671865511013934</v>
      </c>
      <c r="F33" s="43">
        <v>70.167474070490044</v>
      </c>
      <c r="G33" s="43">
        <v>72.855501595891894</v>
      </c>
      <c r="H33" s="43">
        <v>73.353284470966315</v>
      </c>
      <c r="I33" s="43">
        <v>62.04365754927553</v>
      </c>
      <c r="J33" s="43">
        <v>61.585697304207066</v>
      </c>
      <c r="K33" s="43">
        <v>68.674125445266782</v>
      </c>
      <c r="L33" s="43">
        <v>70.346675905516832</v>
      </c>
      <c r="M33" s="43">
        <v>70.346675905516832</v>
      </c>
      <c r="N33" s="40">
        <f t="shared" si="5"/>
        <v>-0.35599708348523507</v>
      </c>
      <c r="O33" s="40">
        <f t="shared" si="6"/>
        <v>0</v>
      </c>
    </row>
    <row r="34" spans="1:15" x14ac:dyDescent="0.25">
      <c r="A34" s="23" t="s">
        <v>52</v>
      </c>
      <c r="B34" s="24" t="s">
        <v>48</v>
      </c>
      <c r="C34" s="43">
        <v>98.15611690534304</v>
      </c>
      <c r="D34" s="43">
        <v>97.257158170941238</v>
      </c>
      <c r="E34" s="43">
        <v>89.777143041296128</v>
      </c>
      <c r="F34" s="43">
        <v>101.78587481405972</v>
      </c>
      <c r="G34" s="43">
        <v>90.591294347924162</v>
      </c>
      <c r="H34" s="43">
        <v>87.555188433623769</v>
      </c>
      <c r="I34" s="43">
        <v>58.466240707226099</v>
      </c>
      <c r="J34" s="43">
        <v>85.553733138163167</v>
      </c>
      <c r="K34" s="43">
        <v>80.838440153942443</v>
      </c>
      <c r="L34" s="43">
        <v>97.715118280919512</v>
      </c>
      <c r="M34" s="43">
        <v>97.715118280919512</v>
      </c>
      <c r="N34" s="40">
        <f t="shared" si="5"/>
        <v>-4.4928287541040612E-3</v>
      </c>
      <c r="O34" s="40">
        <f t="shared" si="6"/>
        <v>0</v>
      </c>
    </row>
    <row r="35" spans="1:15" x14ac:dyDescent="0.25">
      <c r="A35" s="23" t="s">
        <v>52</v>
      </c>
      <c r="B35" s="24" t="s">
        <v>49</v>
      </c>
      <c r="C35" s="43">
        <v>163.55953268704945</v>
      </c>
      <c r="D35" s="43">
        <v>145.01233293179604</v>
      </c>
      <c r="E35" s="43">
        <v>135.62400810722957</v>
      </c>
      <c r="F35" s="43">
        <v>123.11898889080098</v>
      </c>
      <c r="G35" s="43">
        <v>135.29895409090039</v>
      </c>
      <c r="H35" s="43">
        <v>140.61454329910705</v>
      </c>
      <c r="I35" s="43">
        <v>118.79768255607182</v>
      </c>
      <c r="J35" s="43">
        <v>126.94315378879138</v>
      </c>
      <c r="K35" s="43">
        <v>125.27964205816555</v>
      </c>
      <c r="L35" s="43">
        <v>126.33128740511292</v>
      </c>
      <c r="M35" s="43">
        <v>126.33128740511292</v>
      </c>
      <c r="N35" s="40">
        <f t="shared" si="5"/>
        <v>-0.22761281271919565</v>
      </c>
      <c r="O35" s="40">
        <f t="shared" si="6"/>
        <v>0</v>
      </c>
    </row>
    <row r="36" spans="1:15" x14ac:dyDescent="0.25">
      <c r="A36" s="30" t="s">
        <v>52</v>
      </c>
      <c r="B36" s="31" t="s">
        <v>50</v>
      </c>
      <c r="C36" s="75">
        <v>166.93810352408914</v>
      </c>
      <c r="D36" s="75">
        <v>152.3784647237963</v>
      </c>
      <c r="E36" s="75">
        <v>129.61361327115068</v>
      </c>
      <c r="F36" s="75">
        <v>117.93218704051962</v>
      </c>
      <c r="G36" s="75">
        <v>111.27077521159832</v>
      </c>
      <c r="H36" s="75">
        <v>110.80408599715869</v>
      </c>
      <c r="I36" s="75">
        <v>89.620299525751491</v>
      </c>
      <c r="J36" s="75">
        <v>96.388180376978411</v>
      </c>
      <c r="K36" s="75">
        <v>104.77439036725069</v>
      </c>
      <c r="L36" s="75">
        <v>104.51531574630704</v>
      </c>
      <c r="M36" s="75">
        <v>104.51531574630704</v>
      </c>
      <c r="N36" s="41">
        <f t="shared" si="5"/>
        <v>-0.37392774004273088</v>
      </c>
      <c r="O36" s="41">
        <f t="shared" si="6"/>
        <v>0</v>
      </c>
    </row>
  </sheetData>
  <sortState xmlns:xlrd2="http://schemas.microsoft.com/office/spreadsheetml/2017/richdata2" ref="O5:Z13">
    <sortCondition ref="O5:O13"/>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C8F63-6CE4-4D4A-B2EC-FFEB01D2B349}">
  <dimension ref="A1:N69"/>
  <sheetViews>
    <sheetView workbookViewId="0">
      <pane xSplit="3" ySplit="3" topLeftCell="D4" activePane="bottomRight" state="frozen"/>
      <selection pane="topRight" activeCell="D1" sqref="D1"/>
      <selection pane="bottomLeft" activeCell="A4" sqref="A4"/>
      <selection pane="bottomRight" activeCell="D4" sqref="D4"/>
    </sheetView>
  </sheetViews>
  <sheetFormatPr defaultColWidth="8.85546875" defaultRowHeight="15" x14ac:dyDescent="0.25"/>
  <cols>
    <col min="1" max="1" width="16.140625" customWidth="1"/>
    <col min="2" max="2" width="27.42578125" customWidth="1"/>
    <col min="3" max="3" width="14.42578125" bestFit="1" customWidth="1"/>
  </cols>
  <sheetData>
    <row r="1" spans="1:14" ht="15.75" x14ac:dyDescent="0.25">
      <c r="A1" s="2" t="s">
        <v>113</v>
      </c>
    </row>
    <row r="2" spans="1:14" ht="15.75" x14ac:dyDescent="0.25">
      <c r="A2" s="3" t="s">
        <v>31</v>
      </c>
    </row>
    <row r="3" spans="1:14" ht="76.5" x14ac:dyDescent="0.25">
      <c r="A3" s="132" t="s">
        <v>39</v>
      </c>
      <c r="B3" s="76" t="s">
        <v>115</v>
      </c>
      <c r="C3" s="133" t="s">
        <v>94</v>
      </c>
      <c r="D3" s="176">
        <v>2016</v>
      </c>
      <c r="E3" s="177">
        <v>2017</v>
      </c>
      <c r="F3" s="177">
        <v>2018</v>
      </c>
      <c r="G3" s="177">
        <v>2019</v>
      </c>
      <c r="H3" s="177">
        <v>2020</v>
      </c>
      <c r="I3" s="177">
        <v>2021</v>
      </c>
      <c r="J3" s="177">
        <v>2022</v>
      </c>
      <c r="K3" s="177">
        <v>2023</v>
      </c>
      <c r="L3" s="177">
        <v>2024</v>
      </c>
      <c r="M3" s="178">
        <v>2025</v>
      </c>
      <c r="N3" s="133" t="s">
        <v>84</v>
      </c>
    </row>
    <row r="4" spans="1:14" x14ac:dyDescent="0.25">
      <c r="A4" s="121" t="s">
        <v>39</v>
      </c>
      <c r="B4" s="122" t="s">
        <v>47</v>
      </c>
      <c r="C4" s="123" t="s">
        <v>91</v>
      </c>
      <c r="D4" s="124">
        <v>73</v>
      </c>
      <c r="E4" s="125">
        <v>69</v>
      </c>
      <c r="F4" s="125">
        <v>85</v>
      </c>
      <c r="G4" s="125">
        <v>111</v>
      </c>
      <c r="H4" s="125">
        <v>95</v>
      </c>
      <c r="I4" s="125">
        <v>87</v>
      </c>
      <c r="J4" s="125">
        <v>56</v>
      </c>
      <c r="K4" s="125">
        <v>65</v>
      </c>
      <c r="L4" s="125">
        <v>77</v>
      </c>
      <c r="M4" s="125">
        <v>77</v>
      </c>
      <c r="N4" s="129">
        <f t="shared" ref="N4:N10" si="0">M4/L4-1</f>
        <v>0</v>
      </c>
    </row>
    <row r="5" spans="1:14" x14ac:dyDescent="0.25">
      <c r="A5" s="117" t="s">
        <v>39</v>
      </c>
      <c r="B5" s="118" t="s">
        <v>47</v>
      </c>
      <c r="C5" s="116" t="s">
        <v>54</v>
      </c>
      <c r="D5" s="114">
        <v>152</v>
      </c>
      <c r="E5" s="115">
        <v>125</v>
      </c>
      <c r="F5" s="115">
        <v>99</v>
      </c>
      <c r="G5" s="115">
        <v>114</v>
      </c>
      <c r="H5" s="115">
        <v>111</v>
      </c>
      <c r="I5" s="115">
        <v>82</v>
      </c>
      <c r="J5" s="115">
        <v>48</v>
      </c>
      <c r="K5" s="115">
        <v>68</v>
      </c>
      <c r="L5" s="115">
        <v>56</v>
      </c>
      <c r="M5" s="115">
        <v>61</v>
      </c>
      <c r="N5" s="130">
        <f t="shared" si="0"/>
        <v>8.9285714285714191E-2</v>
      </c>
    </row>
    <row r="6" spans="1:14" x14ac:dyDescent="0.25">
      <c r="A6" s="117" t="s">
        <v>39</v>
      </c>
      <c r="B6" s="118" t="s">
        <v>47</v>
      </c>
      <c r="C6" s="116" t="s">
        <v>92</v>
      </c>
      <c r="D6" s="114">
        <v>99</v>
      </c>
      <c r="E6" s="115">
        <v>85</v>
      </c>
      <c r="F6" s="115">
        <v>69</v>
      </c>
      <c r="G6" s="115">
        <v>57</v>
      </c>
      <c r="H6" s="115">
        <v>99</v>
      </c>
      <c r="I6" s="115">
        <v>62</v>
      </c>
      <c r="J6" s="115">
        <v>43</v>
      </c>
      <c r="K6" s="115">
        <v>78</v>
      </c>
      <c r="L6" s="115">
        <v>61</v>
      </c>
      <c r="M6" s="115">
        <v>53</v>
      </c>
      <c r="N6" s="130">
        <f t="shared" si="0"/>
        <v>-0.13114754098360659</v>
      </c>
    </row>
    <row r="7" spans="1:14" x14ac:dyDescent="0.25">
      <c r="A7" s="117" t="s">
        <v>39</v>
      </c>
      <c r="B7" s="118" t="s">
        <v>47</v>
      </c>
      <c r="C7" s="116" t="s">
        <v>93</v>
      </c>
      <c r="D7" s="114">
        <v>247</v>
      </c>
      <c r="E7" s="115">
        <v>102</v>
      </c>
      <c r="F7" s="115">
        <v>83</v>
      </c>
      <c r="G7" s="115">
        <v>111</v>
      </c>
      <c r="H7" s="115">
        <v>89</v>
      </c>
      <c r="I7" s="115">
        <v>231</v>
      </c>
      <c r="J7" s="115">
        <v>247</v>
      </c>
      <c r="K7" s="115">
        <v>248</v>
      </c>
      <c r="L7" s="115">
        <v>266</v>
      </c>
      <c r="M7" s="115">
        <v>229</v>
      </c>
      <c r="N7" s="130">
        <f t="shared" si="0"/>
        <v>-0.13909774436090228</v>
      </c>
    </row>
    <row r="8" spans="1:14" x14ac:dyDescent="0.25">
      <c r="A8" s="117" t="s">
        <v>39</v>
      </c>
      <c r="B8" s="118" t="s">
        <v>47</v>
      </c>
      <c r="C8" s="116" t="s">
        <v>56</v>
      </c>
      <c r="D8" s="114">
        <v>4552</v>
      </c>
      <c r="E8" s="115">
        <v>3704</v>
      </c>
      <c r="F8" s="115">
        <v>2667</v>
      </c>
      <c r="G8" s="115">
        <v>2686</v>
      </c>
      <c r="H8" s="115">
        <v>2779</v>
      </c>
      <c r="I8" s="115">
        <v>2150</v>
      </c>
      <c r="J8" s="115">
        <v>1858</v>
      </c>
      <c r="K8" s="115">
        <v>2029</v>
      </c>
      <c r="L8" s="115">
        <v>2300</v>
      </c>
      <c r="M8" s="115">
        <v>2283</v>
      </c>
      <c r="N8" s="130">
        <f t="shared" si="0"/>
        <v>-7.3913043478260887E-3</v>
      </c>
    </row>
    <row r="9" spans="1:14" x14ac:dyDescent="0.25">
      <c r="A9" s="119" t="s">
        <v>39</v>
      </c>
      <c r="B9" s="120" t="s">
        <v>47</v>
      </c>
      <c r="C9" s="126" t="s">
        <v>58</v>
      </c>
      <c r="D9" s="127">
        <v>5123</v>
      </c>
      <c r="E9" s="128">
        <v>4085</v>
      </c>
      <c r="F9" s="128">
        <v>3003</v>
      </c>
      <c r="G9" s="128">
        <v>3079</v>
      </c>
      <c r="H9" s="128">
        <v>3173</v>
      </c>
      <c r="I9" s="128">
        <v>2612</v>
      </c>
      <c r="J9" s="128">
        <v>2252</v>
      </c>
      <c r="K9" s="128">
        <v>2488</v>
      </c>
      <c r="L9" s="128">
        <v>2760</v>
      </c>
      <c r="M9" s="128">
        <v>2703</v>
      </c>
      <c r="N9" s="131">
        <f t="shared" si="0"/>
        <v>-2.0652173913043526E-2</v>
      </c>
    </row>
    <row r="10" spans="1:14" x14ac:dyDescent="0.25">
      <c r="A10" s="121" t="s">
        <v>39</v>
      </c>
      <c r="B10" s="122" t="s">
        <v>40</v>
      </c>
      <c r="C10" s="123" t="s">
        <v>91</v>
      </c>
      <c r="D10" s="124">
        <v>230</v>
      </c>
      <c r="E10" s="125">
        <v>275</v>
      </c>
      <c r="F10" s="125">
        <v>277</v>
      </c>
      <c r="G10" s="125">
        <v>224</v>
      </c>
      <c r="H10" s="125">
        <v>247</v>
      </c>
      <c r="I10" s="125">
        <v>179</v>
      </c>
      <c r="J10" s="125">
        <v>164</v>
      </c>
      <c r="K10" s="125">
        <v>206</v>
      </c>
      <c r="L10" s="125">
        <v>245</v>
      </c>
      <c r="M10" s="125">
        <v>212</v>
      </c>
      <c r="N10" s="129">
        <f t="shared" si="0"/>
        <v>-0.13469387755102036</v>
      </c>
    </row>
    <row r="11" spans="1:14" x14ac:dyDescent="0.25">
      <c r="A11" s="117" t="s">
        <v>39</v>
      </c>
      <c r="B11" s="118" t="s">
        <v>40</v>
      </c>
      <c r="C11" s="116" t="s">
        <v>54</v>
      </c>
      <c r="D11" s="114">
        <v>278</v>
      </c>
      <c r="E11" s="115">
        <v>255</v>
      </c>
      <c r="F11" s="115">
        <v>374</v>
      </c>
      <c r="G11" s="115">
        <v>472</v>
      </c>
      <c r="H11" s="115">
        <v>471</v>
      </c>
      <c r="I11" s="115">
        <v>323</v>
      </c>
      <c r="J11" s="115">
        <v>274</v>
      </c>
      <c r="K11" s="115">
        <v>339</v>
      </c>
      <c r="L11" s="115">
        <v>374</v>
      </c>
      <c r="M11" s="115">
        <v>335</v>
      </c>
      <c r="N11" s="130">
        <f t="shared" ref="N11:N68" si="1">M11/L11-1</f>
        <v>-0.10427807486631013</v>
      </c>
    </row>
    <row r="12" spans="1:14" x14ac:dyDescent="0.25">
      <c r="A12" s="117" t="s">
        <v>39</v>
      </c>
      <c r="B12" s="118" t="s">
        <v>40</v>
      </c>
      <c r="C12" s="116" t="s">
        <v>92</v>
      </c>
      <c r="D12" s="114">
        <v>330</v>
      </c>
      <c r="E12" s="115">
        <v>220</v>
      </c>
      <c r="F12" s="115">
        <v>238</v>
      </c>
      <c r="G12" s="115">
        <v>249</v>
      </c>
      <c r="H12" s="115">
        <v>268</v>
      </c>
      <c r="I12" s="115">
        <v>196</v>
      </c>
      <c r="J12" s="115">
        <v>214</v>
      </c>
      <c r="K12" s="115">
        <v>258</v>
      </c>
      <c r="L12" s="115">
        <v>306</v>
      </c>
      <c r="M12" s="115">
        <v>229</v>
      </c>
      <c r="N12" s="130">
        <f t="shared" si="1"/>
        <v>-0.25163398692810457</v>
      </c>
    </row>
    <row r="13" spans="1:14" x14ac:dyDescent="0.25">
      <c r="A13" s="117" t="s">
        <v>39</v>
      </c>
      <c r="B13" s="118" t="s">
        <v>40</v>
      </c>
      <c r="C13" s="116" t="s">
        <v>93</v>
      </c>
      <c r="D13" s="114">
        <v>75</v>
      </c>
      <c r="E13" s="115">
        <v>161</v>
      </c>
      <c r="F13" s="115">
        <v>160</v>
      </c>
      <c r="G13" s="115">
        <v>190</v>
      </c>
      <c r="H13" s="115">
        <v>171</v>
      </c>
      <c r="I13" s="115">
        <v>214</v>
      </c>
      <c r="J13" s="115">
        <v>351</v>
      </c>
      <c r="K13" s="115">
        <v>619</v>
      </c>
      <c r="L13" s="115">
        <v>339</v>
      </c>
      <c r="M13" s="115">
        <v>659</v>
      </c>
      <c r="N13" s="130">
        <f t="shared" si="1"/>
        <v>0.94395280235988199</v>
      </c>
    </row>
    <row r="14" spans="1:14" x14ac:dyDescent="0.25">
      <c r="A14" s="117" t="s">
        <v>39</v>
      </c>
      <c r="B14" s="118" t="s">
        <v>40</v>
      </c>
      <c r="C14" s="116" t="s">
        <v>56</v>
      </c>
      <c r="D14" s="114">
        <v>4586</v>
      </c>
      <c r="E14" s="115">
        <v>3657</v>
      </c>
      <c r="F14" s="115">
        <v>3515</v>
      </c>
      <c r="G14" s="115">
        <v>3344</v>
      </c>
      <c r="H14" s="115">
        <v>2951</v>
      </c>
      <c r="I14" s="115">
        <v>2271</v>
      </c>
      <c r="J14" s="115">
        <v>2687</v>
      </c>
      <c r="K14" s="115">
        <v>3064</v>
      </c>
      <c r="L14" s="115">
        <v>3430</v>
      </c>
      <c r="M14" s="115">
        <v>2935</v>
      </c>
      <c r="N14" s="130">
        <f t="shared" si="1"/>
        <v>-0.14431486880466471</v>
      </c>
    </row>
    <row r="15" spans="1:14" x14ac:dyDescent="0.25">
      <c r="A15" s="119" t="s">
        <v>39</v>
      </c>
      <c r="B15" s="120" t="s">
        <v>40</v>
      </c>
      <c r="C15" s="126" t="s">
        <v>58</v>
      </c>
      <c r="D15" s="127">
        <v>5499</v>
      </c>
      <c r="E15" s="128">
        <v>4568</v>
      </c>
      <c r="F15" s="128">
        <v>4564</v>
      </c>
      <c r="G15" s="128">
        <v>4479</v>
      </c>
      <c r="H15" s="128">
        <v>4108</v>
      </c>
      <c r="I15" s="128">
        <v>3183</v>
      </c>
      <c r="J15" s="128">
        <v>3690</v>
      </c>
      <c r="K15" s="128">
        <v>4486</v>
      </c>
      <c r="L15" s="128">
        <v>4694</v>
      </c>
      <c r="M15" s="128">
        <v>4370</v>
      </c>
      <c r="N15" s="131">
        <f t="shared" si="1"/>
        <v>-6.9024286322965533E-2</v>
      </c>
    </row>
    <row r="16" spans="1:14" x14ac:dyDescent="0.25">
      <c r="A16" s="121" t="s">
        <v>39</v>
      </c>
      <c r="B16" s="122" t="s">
        <v>41</v>
      </c>
      <c r="C16" s="123" t="s">
        <v>91</v>
      </c>
      <c r="D16" s="124">
        <v>421</v>
      </c>
      <c r="E16" s="125">
        <v>356</v>
      </c>
      <c r="F16" s="125">
        <v>286</v>
      </c>
      <c r="G16" s="125">
        <v>271</v>
      </c>
      <c r="H16" s="125">
        <v>264</v>
      </c>
      <c r="I16" s="125">
        <v>229</v>
      </c>
      <c r="J16" s="125">
        <v>279</v>
      </c>
      <c r="K16" s="125">
        <v>299</v>
      </c>
      <c r="L16" s="125">
        <v>344</v>
      </c>
      <c r="M16" s="125">
        <v>322</v>
      </c>
      <c r="N16" s="129">
        <f t="shared" si="1"/>
        <v>-6.3953488372093026E-2</v>
      </c>
    </row>
    <row r="17" spans="1:14" x14ac:dyDescent="0.25">
      <c r="A17" s="117" t="s">
        <v>39</v>
      </c>
      <c r="B17" s="118" t="s">
        <v>41</v>
      </c>
      <c r="C17" s="116" t="s">
        <v>54</v>
      </c>
      <c r="D17" s="114">
        <v>512</v>
      </c>
      <c r="E17" s="115">
        <v>498</v>
      </c>
      <c r="F17" s="115">
        <v>496</v>
      </c>
      <c r="G17" s="115">
        <v>370</v>
      </c>
      <c r="H17" s="115">
        <v>438</v>
      </c>
      <c r="I17" s="115">
        <v>360</v>
      </c>
      <c r="J17" s="115">
        <v>448</v>
      </c>
      <c r="K17" s="115">
        <v>523</v>
      </c>
      <c r="L17" s="115">
        <v>569</v>
      </c>
      <c r="M17" s="115">
        <v>600</v>
      </c>
      <c r="N17" s="130">
        <f t="shared" si="1"/>
        <v>5.4481546572934914E-2</v>
      </c>
    </row>
    <row r="18" spans="1:14" x14ac:dyDescent="0.25">
      <c r="A18" s="117" t="s">
        <v>39</v>
      </c>
      <c r="B18" s="118" t="s">
        <v>41</v>
      </c>
      <c r="C18" s="116" t="s">
        <v>92</v>
      </c>
      <c r="D18" s="114">
        <v>298</v>
      </c>
      <c r="E18" s="115">
        <v>308</v>
      </c>
      <c r="F18" s="115">
        <v>319</v>
      </c>
      <c r="G18" s="115">
        <v>266</v>
      </c>
      <c r="H18" s="115">
        <v>403</v>
      </c>
      <c r="I18" s="115">
        <v>278</v>
      </c>
      <c r="J18" s="115">
        <v>287</v>
      </c>
      <c r="K18" s="115">
        <v>405</v>
      </c>
      <c r="L18" s="115">
        <v>325</v>
      </c>
      <c r="M18" s="115">
        <v>400</v>
      </c>
      <c r="N18" s="130">
        <f t="shared" si="1"/>
        <v>0.23076923076923084</v>
      </c>
    </row>
    <row r="19" spans="1:14" x14ac:dyDescent="0.25">
      <c r="A19" s="117" t="s">
        <v>39</v>
      </c>
      <c r="B19" s="118" t="s">
        <v>41</v>
      </c>
      <c r="C19" s="116" t="s">
        <v>93</v>
      </c>
      <c r="D19" s="114">
        <v>1689</v>
      </c>
      <c r="E19" s="115">
        <v>2002</v>
      </c>
      <c r="F19" s="115">
        <v>1086</v>
      </c>
      <c r="G19" s="115">
        <v>1303</v>
      </c>
      <c r="H19" s="115">
        <v>1702</v>
      </c>
      <c r="I19" s="115">
        <v>1434</v>
      </c>
      <c r="J19" s="115">
        <v>1415</v>
      </c>
      <c r="K19" s="115">
        <v>1417</v>
      </c>
      <c r="L19" s="115">
        <v>1095</v>
      </c>
      <c r="M19" s="115">
        <v>466</v>
      </c>
      <c r="N19" s="130">
        <f t="shared" si="1"/>
        <v>-0.57442922374429228</v>
      </c>
    </row>
    <row r="20" spans="1:14" x14ac:dyDescent="0.25">
      <c r="A20" s="117" t="s">
        <v>39</v>
      </c>
      <c r="B20" s="118" t="s">
        <v>41</v>
      </c>
      <c r="C20" s="116" t="s">
        <v>56</v>
      </c>
      <c r="D20" s="114">
        <v>4604</v>
      </c>
      <c r="E20" s="115">
        <v>3482</v>
      </c>
      <c r="F20" s="115">
        <v>3345</v>
      </c>
      <c r="G20" s="115">
        <v>2943</v>
      </c>
      <c r="H20" s="115">
        <v>3382</v>
      </c>
      <c r="I20" s="115">
        <v>2536</v>
      </c>
      <c r="J20" s="115">
        <v>3234</v>
      </c>
      <c r="K20" s="115">
        <v>4025</v>
      </c>
      <c r="L20" s="115">
        <v>3709</v>
      </c>
      <c r="M20" s="115">
        <v>3855</v>
      </c>
      <c r="N20" s="130">
        <f t="shared" si="1"/>
        <v>3.9363709894850274E-2</v>
      </c>
    </row>
    <row r="21" spans="1:14" x14ac:dyDescent="0.25">
      <c r="A21" s="119" t="s">
        <v>39</v>
      </c>
      <c r="B21" s="120" t="s">
        <v>41</v>
      </c>
      <c r="C21" s="126" t="s">
        <v>58</v>
      </c>
      <c r="D21" s="127">
        <v>7524</v>
      </c>
      <c r="E21" s="128">
        <v>6646</v>
      </c>
      <c r="F21" s="128">
        <v>5532</v>
      </c>
      <c r="G21" s="128">
        <v>5153</v>
      </c>
      <c r="H21" s="128">
        <v>6189</v>
      </c>
      <c r="I21" s="128">
        <v>4837</v>
      </c>
      <c r="J21" s="128">
        <v>5663</v>
      </c>
      <c r="K21" s="128">
        <v>6669</v>
      </c>
      <c r="L21" s="128">
        <v>6042</v>
      </c>
      <c r="M21" s="128">
        <v>5643</v>
      </c>
      <c r="N21" s="131">
        <f t="shared" si="1"/>
        <v>-6.6037735849056589E-2</v>
      </c>
    </row>
    <row r="22" spans="1:14" x14ac:dyDescent="0.25">
      <c r="A22" s="121" t="s">
        <v>39</v>
      </c>
      <c r="B22" s="122" t="s">
        <v>42</v>
      </c>
      <c r="C22" s="123" t="s">
        <v>91</v>
      </c>
      <c r="D22" s="124">
        <v>2542</v>
      </c>
      <c r="E22" s="125">
        <v>2170</v>
      </c>
      <c r="F22" s="125">
        <v>1849</v>
      </c>
      <c r="G22" s="125">
        <v>1641</v>
      </c>
      <c r="H22" s="125">
        <v>1776</v>
      </c>
      <c r="I22" s="125">
        <v>1555</v>
      </c>
      <c r="J22" s="125">
        <v>1233</v>
      </c>
      <c r="K22" s="125">
        <v>1016</v>
      </c>
      <c r="L22" s="125">
        <v>443</v>
      </c>
      <c r="M22" s="125">
        <v>632</v>
      </c>
      <c r="N22" s="129">
        <f t="shared" si="1"/>
        <v>0.42663656884875856</v>
      </c>
    </row>
    <row r="23" spans="1:14" x14ac:dyDescent="0.25">
      <c r="A23" s="117" t="s">
        <v>39</v>
      </c>
      <c r="B23" s="118" t="s">
        <v>42</v>
      </c>
      <c r="C23" s="116" t="s">
        <v>54</v>
      </c>
      <c r="D23" s="114">
        <v>7411</v>
      </c>
      <c r="E23" s="115">
        <v>6844</v>
      </c>
      <c r="F23" s="115">
        <v>6123</v>
      </c>
      <c r="G23" s="115">
        <v>5041</v>
      </c>
      <c r="H23" s="115">
        <v>5604</v>
      </c>
      <c r="I23" s="115">
        <v>4176</v>
      </c>
      <c r="J23" s="115">
        <v>3562</v>
      </c>
      <c r="K23" s="115">
        <v>3251</v>
      </c>
      <c r="L23" s="115">
        <v>1208</v>
      </c>
      <c r="M23" s="115">
        <v>1610</v>
      </c>
      <c r="N23" s="130">
        <f t="shared" si="1"/>
        <v>0.33278145695364247</v>
      </c>
    </row>
    <row r="24" spans="1:14" x14ac:dyDescent="0.25">
      <c r="A24" s="117" t="s">
        <v>39</v>
      </c>
      <c r="B24" s="118" t="s">
        <v>42</v>
      </c>
      <c r="C24" s="116" t="s">
        <v>92</v>
      </c>
      <c r="D24" s="114">
        <v>2445</v>
      </c>
      <c r="E24" s="115">
        <v>2004</v>
      </c>
      <c r="F24" s="115">
        <v>1820</v>
      </c>
      <c r="G24" s="115">
        <v>1412</v>
      </c>
      <c r="H24" s="115">
        <v>1540</v>
      </c>
      <c r="I24" s="115">
        <v>1188</v>
      </c>
      <c r="J24" s="115">
        <v>1212</v>
      </c>
      <c r="K24" s="115">
        <v>1056</v>
      </c>
      <c r="L24" s="115">
        <v>455</v>
      </c>
      <c r="M24" s="115">
        <v>540</v>
      </c>
      <c r="N24" s="130">
        <f t="shared" si="1"/>
        <v>0.18681318681318682</v>
      </c>
    </row>
    <row r="25" spans="1:14" x14ac:dyDescent="0.25">
      <c r="A25" s="117" t="s">
        <v>39</v>
      </c>
      <c r="B25" s="118" t="s">
        <v>42</v>
      </c>
      <c r="C25" s="116" t="s">
        <v>93</v>
      </c>
      <c r="D25" s="114">
        <v>425</v>
      </c>
      <c r="E25" s="115">
        <v>350</v>
      </c>
      <c r="F25" s="115">
        <v>380</v>
      </c>
      <c r="G25" s="115">
        <v>392</v>
      </c>
      <c r="H25" s="115">
        <v>415</v>
      </c>
      <c r="I25" s="115">
        <v>327</v>
      </c>
      <c r="J25" s="115">
        <v>241</v>
      </c>
      <c r="K25" s="115">
        <v>2126</v>
      </c>
      <c r="L25" s="115">
        <v>4720</v>
      </c>
      <c r="M25" s="115">
        <v>4746</v>
      </c>
      <c r="N25" s="130">
        <f t="shared" si="1"/>
        <v>5.5084745762712384E-3</v>
      </c>
    </row>
    <row r="26" spans="1:14" x14ac:dyDescent="0.25">
      <c r="A26" s="117" t="s">
        <v>39</v>
      </c>
      <c r="B26" s="118" t="s">
        <v>42</v>
      </c>
      <c r="C26" s="116" t="s">
        <v>56</v>
      </c>
      <c r="D26" s="114">
        <v>8673</v>
      </c>
      <c r="E26" s="115">
        <v>6735</v>
      </c>
      <c r="F26" s="115">
        <v>5291</v>
      </c>
      <c r="G26" s="115">
        <v>4029</v>
      </c>
      <c r="H26" s="115">
        <v>4401</v>
      </c>
      <c r="I26" s="115">
        <v>3510</v>
      </c>
      <c r="J26" s="115">
        <v>3042</v>
      </c>
      <c r="K26" s="115">
        <v>2420</v>
      </c>
      <c r="L26" s="115">
        <v>878</v>
      </c>
      <c r="M26" s="115">
        <v>1213</v>
      </c>
      <c r="N26" s="130">
        <f t="shared" si="1"/>
        <v>0.38154897494305229</v>
      </c>
    </row>
    <row r="27" spans="1:14" x14ac:dyDescent="0.25">
      <c r="A27" s="119" t="s">
        <v>39</v>
      </c>
      <c r="B27" s="120" t="s">
        <v>42</v>
      </c>
      <c r="C27" s="126" t="s">
        <v>58</v>
      </c>
      <c r="D27" s="127">
        <v>21496</v>
      </c>
      <c r="E27" s="128">
        <v>18103</v>
      </c>
      <c r="F27" s="128">
        <v>15463</v>
      </c>
      <c r="G27" s="128">
        <v>12515</v>
      </c>
      <c r="H27" s="128">
        <v>13736</v>
      </c>
      <c r="I27" s="128">
        <v>10756</v>
      </c>
      <c r="J27" s="128">
        <v>9290</v>
      </c>
      <c r="K27" s="128">
        <v>9869</v>
      </c>
      <c r="L27" s="128">
        <v>7704</v>
      </c>
      <c r="M27" s="128">
        <v>8741</v>
      </c>
      <c r="N27" s="131">
        <f t="shared" si="1"/>
        <v>0.13460539979231578</v>
      </c>
    </row>
    <row r="28" spans="1:14" x14ac:dyDescent="0.25">
      <c r="A28" s="121" t="s">
        <v>39</v>
      </c>
      <c r="B28" s="122" t="s">
        <v>43</v>
      </c>
      <c r="C28" s="123" t="s">
        <v>91</v>
      </c>
      <c r="D28" s="124">
        <v>72</v>
      </c>
      <c r="E28" s="125">
        <v>59</v>
      </c>
      <c r="F28" s="125">
        <v>92</v>
      </c>
      <c r="G28" s="125">
        <v>54</v>
      </c>
      <c r="H28" s="125">
        <v>46</v>
      </c>
      <c r="I28" s="125">
        <v>57</v>
      </c>
      <c r="J28" s="125">
        <v>64</v>
      </c>
      <c r="K28" s="125">
        <v>101</v>
      </c>
      <c r="L28" s="125">
        <v>161</v>
      </c>
      <c r="M28" s="125">
        <v>105</v>
      </c>
      <c r="N28" s="129">
        <f t="shared" si="1"/>
        <v>-0.34782608695652173</v>
      </c>
    </row>
    <row r="29" spans="1:14" x14ac:dyDescent="0.25">
      <c r="A29" s="117" t="s">
        <v>39</v>
      </c>
      <c r="B29" s="118" t="s">
        <v>43</v>
      </c>
      <c r="C29" s="116" t="s">
        <v>54</v>
      </c>
      <c r="D29" s="114">
        <v>43</v>
      </c>
      <c r="E29" s="115">
        <v>31</v>
      </c>
      <c r="F29" s="115">
        <v>61</v>
      </c>
      <c r="G29" s="115">
        <v>47</v>
      </c>
      <c r="H29" s="115">
        <v>34</v>
      </c>
      <c r="I29" s="115">
        <v>21</v>
      </c>
      <c r="J29" s="115">
        <v>38</v>
      </c>
      <c r="K29" s="115">
        <v>86</v>
      </c>
      <c r="L29" s="115">
        <v>59</v>
      </c>
      <c r="M29" s="115">
        <v>55</v>
      </c>
      <c r="N29" s="130">
        <f t="shared" si="1"/>
        <v>-6.7796610169491567E-2</v>
      </c>
    </row>
    <row r="30" spans="1:14" x14ac:dyDescent="0.25">
      <c r="A30" s="117" t="s">
        <v>39</v>
      </c>
      <c r="B30" s="118" t="s">
        <v>43</v>
      </c>
      <c r="C30" s="116" t="s">
        <v>92</v>
      </c>
      <c r="D30" s="114">
        <v>54</v>
      </c>
      <c r="E30" s="115">
        <v>28</v>
      </c>
      <c r="F30" s="115">
        <v>32</v>
      </c>
      <c r="G30" s="115">
        <v>26</v>
      </c>
      <c r="H30" s="115">
        <v>31</v>
      </c>
      <c r="I30" s="115">
        <v>32</v>
      </c>
      <c r="J30" s="115">
        <v>39</v>
      </c>
      <c r="K30" s="115">
        <v>72</v>
      </c>
      <c r="L30" s="115">
        <v>77</v>
      </c>
      <c r="M30" s="115">
        <v>76</v>
      </c>
      <c r="N30" s="130">
        <f t="shared" si="1"/>
        <v>-1.2987012987012991E-2</v>
      </c>
    </row>
    <row r="31" spans="1:14" x14ac:dyDescent="0.25">
      <c r="A31" s="117" t="s">
        <v>39</v>
      </c>
      <c r="B31" s="118" t="s">
        <v>43</v>
      </c>
      <c r="C31" s="116" t="s">
        <v>93</v>
      </c>
      <c r="D31" s="114">
        <v>27</v>
      </c>
      <c r="E31" s="115">
        <v>22</v>
      </c>
      <c r="F31" s="115">
        <v>21</v>
      </c>
      <c r="G31" s="115">
        <v>32</v>
      </c>
      <c r="H31" s="115">
        <v>14</v>
      </c>
      <c r="I31" s="115">
        <v>23</v>
      </c>
      <c r="J31" s="115">
        <v>26</v>
      </c>
      <c r="K31" s="115">
        <v>55</v>
      </c>
      <c r="L31" s="115">
        <v>50</v>
      </c>
      <c r="M31" s="115">
        <v>56</v>
      </c>
      <c r="N31" s="130">
        <f t="shared" si="1"/>
        <v>0.12000000000000011</v>
      </c>
    </row>
    <row r="32" spans="1:14" x14ac:dyDescent="0.25">
      <c r="A32" s="117" t="s">
        <v>39</v>
      </c>
      <c r="B32" s="118" t="s">
        <v>43</v>
      </c>
      <c r="C32" s="116" t="s">
        <v>56</v>
      </c>
      <c r="D32" s="114">
        <v>4635</v>
      </c>
      <c r="E32" s="115">
        <v>3690</v>
      </c>
      <c r="F32" s="115">
        <v>3102</v>
      </c>
      <c r="G32" s="115">
        <v>2754</v>
      </c>
      <c r="H32" s="115">
        <v>2689</v>
      </c>
      <c r="I32" s="115">
        <v>2473</v>
      </c>
      <c r="J32" s="115">
        <v>2783</v>
      </c>
      <c r="K32" s="115">
        <v>3230</v>
      </c>
      <c r="L32" s="115">
        <v>3536</v>
      </c>
      <c r="M32" s="115">
        <v>3443</v>
      </c>
      <c r="N32" s="130">
        <f t="shared" si="1"/>
        <v>-2.6300904977375583E-2</v>
      </c>
    </row>
    <row r="33" spans="1:14" x14ac:dyDescent="0.25">
      <c r="A33" s="119" t="s">
        <v>39</v>
      </c>
      <c r="B33" s="120" t="s">
        <v>43</v>
      </c>
      <c r="C33" s="126" t="s">
        <v>58</v>
      </c>
      <c r="D33" s="127">
        <v>4831</v>
      </c>
      <c r="E33" s="128">
        <v>3830</v>
      </c>
      <c r="F33" s="128">
        <v>3308</v>
      </c>
      <c r="G33" s="128">
        <v>2913</v>
      </c>
      <c r="H33" s="128">
        <v>2814</v>
      </c>
      <c r="I33" s="128">
        <v>2606</v>
      </c>
      <c r="J33" s="128">
        <v>2950</v>
      </c>
      <c r="K33" s="128">
        <v>3544</v>
      </c>
      <c r="L33" s="128">
        <v>3883</v>
      </c>
      <c r="M33" s="128">
        <v>3735</v>
      </c>
      <c r="N33" s="131">
        <f t="shared" si="1"/>
        <v>-3.8114859644604704E-2</v>
      </c>
    </row>
    <row r="34" spans="1:14" x14ac:dyDescent="0.25">
      <c r="A34" s="121" t="s">
        <v>39</v>
      </c>
      <c r="B34" s="122" t="s">
        <v>44</v>
      </c>
      <c r="C34" s="123" t="s">
        <v>91</v>
      </c>
      <c r="D34" s="124">
        <v>466</v>
      </c>
      <c r="E34" s="125">
        <v>392</v>
      </c>
      <c r="F34" s="125">
        <v>416</v>
      </c>
      <c r="G34" s="125">
        <v>430</v>
      </c>
      <c r="H34" s="125">
        <v>282</v>
      </c>
      <c r="I34" s="125">
        <v>245</v>
      </c>
      <c r="J34" s="125">
        <v>281</v>
      </c>
      <c r="K34" s="125">
        <v>423</v>
      </c>
      <c r="L34" s="125">
        <v>552</v>
      </c>
      <c r="M34" s="125">
        <v>574</v>
      </c>
      <c r="N34" s="129">
        <f t="shared" si="1"/>
        <v>3.9855072463768071E-2</v>
      </c>
    </row>
    <row r="35" spans="1:14" x14ac:dyDescent="0.25">
      <c r="A35" s="117" t="s">
        <v>39</v>
      </c>
      <c r="B35" s="118" t="s">
        <v>44</v>
      </c>
      <c r="C35" s="116" t="s">
        <v>54</v>
      </c>
      <c r="D35" s="114">
        <v>375</v>
      </c>
      <c r="E35" s="115">
        <v>413</v>
      </c>
      <c r="F35" s="115">
        <v>404</v>
      </c>
      <c r="G35" s="115">
        <v>483</v>
      </c>
      <c r="H35" s="115">
        <v>409</v>
      </c>
      <c r="I35" s="115">
        <v>284</v>
      </c>
      <c r="J35" s="115">
        <v>316</v>
      </c>
      <c r="K35" s="115">
        <v>500</v>
      </c>
      <c r="L35" s="115">
        <v>633</v>
      </c>
      <c r="M35" s="115">
        <v>611</v>
      </c>
      <c r="N35" s="130">
        <f t="shared" si="1"/>
        <v>-3.4755134281200584E-2</v>
      </c>
    </row>
    <row r="36" spans="1:14" x14ac:dyDescent="0.25">
      <c r="A36" s="117" t="s">
        <v>39</v>
      </c>
      <c r="B36" s="118" t="s">
        <v>44</v>
      </c>
      <c r="C36" s="116" t="s">
        <v>92</v>
      </c>
      <c r="D36" s="114">
        <v>412</v>
      </c>
      <c r="E36" s="115">
        <v>315</v>
      </c>
      <c r="F36" s="115">
        <v>308</v>
      </c>
      <c r="G36" s="115">
        <v>312</v>
      </c>
      <c r="H36" s="115">
        <v>243</v>
      </c>
      <c r="I36" s="115">
        <v>194</v>
      </c>
      <c r="J36" s="115">
        <v>249</v>
      </c>
      <c r="K36" s="115">
        <v>303</v>
      </c>
      <c r="L36" s="115">
        <v>322</v>
      </c>
      <c r="M36" s="115">
        <v>382</v>
      </c>
      <c r="N36" s="130">
        <f t="shared" si="1"/>
        <v>0.18633540372670798</v>
      </c>
    </row>
    <row r="37" spans="1:14" x14ac:dyDescent="0.25">
      <c r="A37" s="117" t="s">
        <v>39</v>
      </c>
      <c r="B37" s="118" t="s">
        <v>44</v>
      </c>
      <c r="C37" s="116" t="s">
        <v>93</v>
      </c>
      <c r="D37" s="114">
        <v>293</v>
      </c>
      <c r="E37" s="115">
        <v>319</v>
      </c>
      <c r="F37" s="115">
        <v>293</v>
      </c>
      <c r="G37" s="115">
        <v>324</v>
      </c>
      <c r="H37" s="115">
        <v>1068</v>
      </c>
      <c r="I37" s="115">
        <v>937</v>
      </c>
      <c r="J37" s="115">
        <v>1189</v>
      </c>
      <c r="K37" s="115">
        <v>855</v>
      </c>
      <c r="L37" s="115">
        <v>742</v>
      </c>
      <c r="M37" s="115">
        <v>579</v>
      </c>
      <c r="N37" s="130">
        <f t="shared" si="1"/>
        <v>-0.21967654986522911</v>
      </c>
    </row>
    <row r="38" spans="1:14" x14ac:dyDescent="0.25">
      <c r="A38" s="117" t="s">
        <v>39</v>
      </c>
      <c r="B38" s="118" t="s">
        <v>44</v>
      </c>
      <c r="C38" s="116" t="s">
        <v>56</v>
      </c>
      <c r="D38" s="114">
        <v>10075</v>
      </c>
      <c r="E38" s="115">
        <v>8412</v>
      </c>
      <c r="F38" s="115">
        <v>7425</v>
      </c>
      <c r="G38" s="115">
        <v>7351</v>
      </c>
      <c r="H38" s="115">
        <v>4667</v>
      </c>
      <c r="I38" s="115">
        <v>4033</v>
      </c>
      <c r="J38" s="115">
        <v>4793</v>
      </c>
      <c r="K38" s="115">
        <v>5969</v>
      </c>
      <c r="L38" s="115">
        <v>6145</v>
      </c>
      <c r="M38" s="115">
        <v>5860</v>
      </c>
      <c r="N38" s="130">
        <f t="shared" si="1"/>
        <v>-4.6379170056956909E-2</v>
      </c>
    </row>
    <row r="39" spans="1:14" x14ac:dyDescent="0.25">
      <c r="A39" s="119" t="s">
        <v>39</v>
      </c>
      <c r="B39" s="120" t="s">
        <v>44</v>
      </c>
      <c r="C39" s="126" t="s">
        <v>58</v>
      </c>
      <c r="D39" s="127">
        <v>11621</v>
      </c>
      <c r="E39" s="128">
        <v>9851</v>
      </c>
      <c r="F39" s="128">
        <v>8846</v>
      </c>
      <c r="G39" s="128">
        <v>8900</v>
      </c>
      <c r="H39" s="128">
        <v>6669</v>
      </c>
      <c r="I39" s="128">
        <v>5693</v>
      </c>
      <c r="J39" s="128">
        <v>6828</v>
      </c>
      <c r="K39" s="128">
        <v>8050</v>
      </c>
      <c r="L39" s="128">
        <v>8394</v>
      </c>
      <c r="M39" s="128">
        <v>8006</v>
      </c>
      <c r="N39" s="131">
        <f t="shared" si="1"/>
        <v>-4.6223492971169899E-2</v>
      </c>
    </row>
    <row r="40" spans="1:14" x14ac:dyDescent="0.25">
      <c r="A40" s="121" t="s">
        <v>39</v>
      </c>
      <c r="B40" s="122" t="s">
        <v>45</v>
      </c>
      <c r="C40" s="123" t="s">
        <v>91</v>
      </c>
      <c r="D40" s="124">
        <v>568</v>
      </c>
      <c r="E40" s="125">
        <v>485</v>
      </c>
      <c r="F40" s="125">
        <v>537</v>
      </c>
      <c r="G40" s="125">
        <v>488</v>
      </c>
      <c r="H40" s="125">
        <v>421</v>
      </c>
      <c r="I40" s="125">
        <v>370</v>
      </c>
      <c r="J40" s="125">
        <v>294</v>
      </c>
      <c r="K40" s="125">
        <v>364</v>
      </c>
      <c r="L40" s="125">
        <v>434</v>
      </c>
      <c r="M40" s="125">
        <v>565</v>
      </c>
      <c r="N40" s="129">
        <f t="shared" si="1"/>
        <v>0.30184331797235031</v>
      </c>
    </row>
    <row r="41" spans="1:14" x14ac:dyDescent="0.25">
      <c r="A41" s="117" t="s">
        <v>39</v>
      </c>
      <c r="B41" s="118" t="s">
        <v>45</v>
      </c>
      <c r="C41" s="116" t="s">
        <v>54</v>
      </c>
      <c r="D41" s="114">
        <v>808</v>
      </c>
      <c r="E41" s="115">
        <v>823</v>
      </c>
      <c r="F41" s="115">
        <v>834</v>
      </c>
      <c r="G41" s="115">
        <v>797</v>
      </c>
      <c r="H41" s="115">
        <v>684</v>
      </c>
      <c r="I41" s="115">
        <v>612</v>
      </c>
      <c r="J41" s="115">
        <v>563</v>
      </c>
      <c r="K41" s="115">
        <v>540</v>
      </c>
      <c r="L41" s="115">
        <v>648</v>
      </c>
      <c r="M41" s="115">
        <v>623</v>
      </c>
      <c r="N41" s="130">
        <f t="shared" si="1"/>
        <v>-3.8580246913580196E-2</v>
      </c>
    </row>
    <row r="42" spans="1:14" x14ac:dyDescent="0.25">
      <c r="A42" s="117" t="s">
        <v>39</v>
      </c>
      <c r="B42" s="118" t="s">
        <v>45</v>
      </c>
      <c r="C42" s="116" t="s">
        <v>92</v>
      </c>
      <c r="D42" s="114">
        <v>663</v>
      </c>
      <c r="E42" s="115">
        <v>596</v>
      </c>
      <c r="F42" s="115">
        <v>728</v>
      </c>
      <c r="G42" s="115">
        <v>738</v>
      </c>
      <c r="H42" s="115">
        <v>756</v>
      </c>
      <c r="I42" s="115">
        <v>578</v>
      </c>
      <c r="J42" s="115">
        <v>558</v>
      </c>
      <c r="K42" s="115">
        <v>618</v>
      </c>
      <c r="L42" s="115">
        <v>635</v>
      </c>
      <c r="M42" s="115">
        <v>647</v>
      </c>
      <c r="N42" s="130">
        <f t="shared" si="1"/>
        <v>1.8897637795275646E-2</v>
      </c>
    </row>
    <row r="43" spans="1:14" x14ac:dyDescent="0.25">
      <c r="A43" s="117" t="s">
        <v>39</v>
      </c>
      <c r="B43" s="118" t="s">
        <v>45</v>
      </c>
      <c r="C43" s="116" t="s">
        <v>93</v>
      </c>
      <c r="D43" s="114">
        <v>721</v>
      </c>
      <c r="E43" s="115">
        <v>720</v>
      </c>
      <c r="F43" s="115">
        <v>875</v>
      </c>
      <c r="G43" s="115">
        <v>1341</v>
      </c>
      <c r="H43" s="115">
        <v>1851</v>
      </c>
      <c r="I43" s="115">
        <v>1426</v>
      </c>
      <c r="J43" s="115">
        <v>1009</v>
      </c>
      <c r="K43" s="115">
        <v>1174</v>
      </c>
      <c r="L43" s="115">
        <v>1112</v>
      </c>
      <c r="M43" s="115">
        <v>934</v>
      </c>
      <c r="N43" s="130">
        <f t="shared" si="1"/>
        <v>-0.16007194244604317</v>
      </c>
    </row>
    <row r="44" spans="1:14" x14ac:dyDescent="0.25">
      <c r="A44" s="117" t="s">
        <v>39</v>
      </c>
      <c r="B44" s="118" t="s">
        <v>45</v>
      </c>
      <c r="C44" s="116" t="s">
        <v>56</v>
      </c>
      <c r="D44" s="114">
        <v>8540</v>
      </c>
      <c r="E44" s="115">
        <v>7250</v>
      </c>
      <c r="F44" s="115">
        <v>6806</v>
      </c>
      <c r="G44" s="115">
        <v>6227</v>
      </c>
      <c r="H44" s="115">
        <v>5842</v>
      </c>
      <c r="I44" s="115">
        <v>5155</v>
      </c>
      <c r="J44" s="115">
        <v>6075</v>
      </c>
      <c r="K44" s="115">
        <v>6447</v>
      </c>
      <c r="L44" s="115">
        <v>6984</v>
      </c>
      <c r="M44" s="115">
        <v>6986</v>
      </c>
      <c r="N44" s="130">
        <f t="shared" si="1"/>
        <v>2.8636884306987298E-4</v>
      </c>
    </row>
    <row r="45" spans="1:14" x14ac:dyDescent="0.25">
      <c r="A45" s="119" t="s">
        <v>39</v>
      </c>
      <c r="B45" s="120" t="s">
        <v>45</v>
      </c>
      <c r="C45" s="126" t="s">
        <v>58</v>
      </c>
      <c r="D45" s="127">
        <v>11300</v>
      </c>
      <c r="E45" s="128">
        <v>9874</v>
      </c>
      <c r="F45" s="128">
        <v>9780</v>
      </c>
      <c r="G45" s="128">
        <v>9591</v>
      </c>
      <c r="H45" s="128">
        <v>9554</v>
      </c>
      <c r="I45" s="128">
        <v>8141</v>
      </c>
      <c r="J45" s="128">
        <v>8499</v>
      </c>
      <c r="K45" s="128">
        <v>9143</v>
      </c>
      <c r="L45" s="128">
        <v>9813</v>
      </c>
      <c r="M45" s="128">
        <v>9755</v>
      </c>
      <c r="N45" s="131">
        <f t="shared" si="1"/>
        <v>-5.9105268521348897E-3</v>
      </c>
    </row>
    <row r="46" spans="1:14" x14ac:dyDescent="0.25">
      <c r="A46" s="121" t="s">
        <v>39</v>
      </c>
      <c r="B46" s="122" t="s">
        <v>46</v>
      </c>
      <c r="C46" s="123" t="s">
        <v>91</v>
      </c>
      <c r="D46" s="124">
        <v>100</v>
      </c>
      <c r="E46" s="125">
        <v>84</v>
      </c>
      <c r="F46" s="125">
        <v>72</v>
      </c>
      <c r="G46" s="125">
        <v>81</v>
      </c>
      <c r="H46" s="125">
        <v>77</v>
      </c>
      <c r="I46" s="125">
        <v>90</v>
      </c>
      <c r="J46" s="125">
        <v>50</v>
      </c>
      <c r="K46" s="125">
        <v>62</v>
      </c>
      <c r="L46" s="125">
        <v>72</v>
      </c>
      <c r="M46" s="125">
        <v>80</v>
      </c>
      <c r="N46" s="129">
        <f t="shared" si="1"/>
        <v>0.11111111111111116</v>
      </c>
    </row>
    <row r="47" spans="1:14" x14ac:dyDescent="0.25">
      <c r="A47" s="117" t="s">
        <v>39</v>
      </c>
      <c r="B47" s="118" t="s">
        <v>46</v>
      </c>
      <c r="C47" s="116" t="s">
        <v>54</v>
      </c>
      <c r="D47" s="114">
        <v>339</v>
      </c>
      <c r="E47" s="115">
        <v>284</v>
      </c>
      <c r="F47" s="115">
        <v>260</v>
      </c>
      <c r="G47" s="115">
        <v>300</v>
      </c>
      <c r="H47" s="115">
        <v>271</v>
      </c>
      <c r="I47" s="115">
        <v>187</v>
      </c>
      <c r="J47" s="115">
        <v>166</v>
      </c>
      <c r="K47" s="115">
        <v>172</v>
      </c>
      <c r="L47" s="115">
        <v>185</v>
      </c>
      <c r="M47" s="115">
        <v>195</v>
      </c>
      <c r="N47" s="130">
        <f t="shared" si="1"/>
        <v>5.4054054054053946E-2</v>
      </c>
    </row>
    <row r="48" spans="1:14" x14ac:dyDescent="0.25">
      <c r="A48" s="117" t="s">
        <v>39</v>
      </c>
      <c r="B48" s="118" t="s">
        <v>46</v>
      </c>
      <c r="C48" s="116" t="s">
        <v>92</v>
      </c>
      <c r="D48" s="114">
        <v>240</v>
      </c>
      <c r="E48" s="115">
        <v>166</v>
      </c>
      <c r="F48" s="115">
        <v>141</v>
      </c>
      <c r="G48" s="115">
        <v>186</v>
      </c>
      <c r="H48" s="115">
        <v>215</v>
      </c>
      <c r="I48" s="115">
        <v>211</v>
      </c>
      <c r="J48" s="115">
        <v>202</v>
      </c>
      <c r="K48" s="115">
        <v>198</v>
      </c>
      <c r="L48" s="115">
        <v>180</v>
      </c>
      <c r="M48" s="115">
        <v>179</v>
      </c>
      <c r="N48" s="130">
        <f t="shared" si="1"/>
        <v>-5.5555555555555358E-3</v>
      </c>
    </row>
    <row r="49" spans="1:14" x14ac:dyDescent="0.25">
      <c r="A49" s="117" t="s">
        <v>39</v>
      </c>
      <c r="B49" s="118" t="s">
        <v>46</v>
      </c>
      <c r="C49" s="116" t="s">
        <v>93</v>
      </c>
      <c r="D49" s="114">
        <v>78</v>
      </c>
      <c r="E49" s="115">
        <v>168</v>
      </c>
      <c r="F49" s="115">
        <v>149</v>
      </c>
      <c r="G49" s="115">
        <v>223</v>
      </c>
      <c r="H49" s="115">
        <v>271</v>
      </c>
      <c r="I49" s="115">
        <v>226</v>
      </c>
      <c r="J49" s="115">
        <v>310</v>
      </c>
      <c r="K49" s="115">
        <v>281</v>
      </c>
      <c r="L49" s="115">
        <v>278</v>
      </c>
      <c r="M49" s="115">
        <v>305</v>
      </c>
      <c r="N49" s="130">
        <f t="shared" si="1"/>
        <v>9.7122302158273444E-2</v>
      </c>
    </row>
    <row r="50" spans="1:14" x14ac:dyDescent="0.25">
      <c r="A50" s="117" t="s">
        <v>39</v>
      </c>
      <c r="B50" s="118" t="s">
        <v>46</v>
      </c>
      <c r="C50" s="116" t="s">
        <v>56</v>
      </c>
      <c r="D50" s="114">
        <v>4403</v>
      </c>
      <c r="E50" s="115">
        <v>2998</v>
      </c>
      <c r="F50" s="115">
        <v>2902</v>
      </c>
      <c r="G50" s="115">
        <v>2869</v>
      </c>
      <c r="H50" s="115">
        <v>2850</v>
      </c>
      <c r="I50" s="115">
        <v>2402</v>
      </c>
      <c r="J50" s="115">
        <v>2365</v>
      </c>
      <c r="K50" s="115">
        <v>2606</v>
      </c>
      <c r="L50" s="115">
        <v>2849</v>
      </c>
      <c r="M50" s="115">
        <v>2678</v>
      </c>
      <c r="N50" s="130">
        <f t="shared" si="1"/>
        <v>-6.0021060021060002E-2</v>
      </c>
    </row>
    <row r="51" spans="1:14" x14ac:dyDescent="0.25">
      <c r="A51" s="119" t="s">
        <v>39</v>
      </c>
      <c r="B51" s="120" t="s">
        <v>46</v>
      </c>
      <c r="C51" s="126" t="s">
        <v>58</v>
      </c>
      <c r="D51" s="127">
        <v>5160</v>
      </c>
      <c r="E51" s="128">
        <v>3700</v>
      </c>
      <c r="F51" s="128">
        <v>3524</v>
      </c>
      <c r="G51" s="128">
        <v>3659</v>
      </c>
      <c r="H51" s="128">
        <v>3684</v>
      </c>
      <c r="I51" s="128">
        <v>3116</v>
      </c>
      <c r="J51" s="128">
        <v>3093</v>
      </c>
      <c r="K51" s="128">
        <v>3319</v>
      </c>
      <c r="L51" s="128">
        <v>3564</v>
      </c>
      <c r="M51" s="128">
        <v>3437</v>
      </c>
      <c r="N51" s="131">
        <f t="shared" si="1"/>
        <v>-3.5634118967452277E-2</v>
      </c>
    </row>
    <row r="52" spans="1:14" x14ac:dyDescent="0.25">
      <c r="A52" s="121" t="s">
        <v>39</v>
      </c>
      <c r="B52" s="122" t="s">
        <v>48</v>
      </c>
      <c r="C52" s="123" t="s">
        <v>91</v>
      </c>
      <c r="D52" s="124">
        <v>534</v>
      </c>
      <c r="E52" s="125">
        <v>497</v>
      </c>
      <c r="F52" s="125">
        <v>729</v>
      </c>
      <c r="G52" s="125">
        <v>605</v>
      </c>
      <c r="H52" s="125">
        <v>622</v>
      </c>
      <c r="I52" s="125">
        <v>605</v>
      </c>
      <c r="J52" s="125">
        <v>273</v>
      </c>
      <c r="K52" s="125">
        <v>616</v>
      </c>
      <c r="L52" s="125">
        <v>771</v>
      </c>
      <c r="M52" s="125">
        <v>822</v>
      </c>
      <c r="N52" s="129">
        <f t="shared" si="1"/>
        <v>6.6147859922178975E-2</v>
      </c>
    </row>
    <row r="53" spans="1:14" x14ac:dyDescent="0.25">
      <c r="A53" s="117" t="s">
        <v>39</v>
      </c>
      <c r="B53" s="118" t="s">
        <v>48</v>
      </c>
      <c r="C53" s="116" t="s">
        <v>54</v>
      </c>
      <c r="D53" s="114">
        <v>502</v>
      </c>
      <c r="E53" s="115">
        <v>541</v>
      </c>
      <c r="F53" s="115">
        <v>749</v>
      </c>
      <c r="G53" s="115">
        <v>648</v>
      </c>
      <c r="H53" s="115">
        <v>694</v>
      </c>
      <c r="I53" s="115">
        <v>371</v>
      </c>
      <c r="J53" s="115">
        <v>243</v>
      </c>
      <c r="K53" s="115">
        <v>648</v>
      </c>
      <c r="L53" s="115">
        <v>746</v>
      </c>
      <c r="M53" s="115">
        <v>804</v>
      </c>
      <c r="N53" s="130">
        <f t="shared" si="1"/>
        <v>7.7747989276139462E-2</v>
      </c>
    </row>
    <row r="54" spans="1:14" x14ac:dyDescent="0.25">
      <c r="A54" s="117" t="s">
        <v>39</v>
      </c>
      <c r="B54" s="118" t="s">
        <v>48</v>
      </c>
      <c r="C54" s="116" t="s">
        <v>92</v>
      </c>
      <c r="D54" s="114">
        <v>439</v>
      </c>
      <c r="E54" s="115">
        <v>387</v>
      </c>
      <c r="F54" s="115">
        <v>489</v>
      </c>
      <c r="G54" s="115">
        <v>386</v>
      </c>
      <c r="H54" s="115">
        <v>382</v>
      </c>
      <c r="I54" s="115">
        <v>199</v>
      </c>
      <c r="J54" s="115">
        <v>257</v>
      </c>
      <c r="K54" s="115">
        <v>518</v>
      </c>
      <c r="L54" s="115">
        <v>602</v>
      </c>
      <c r="M54" s="115">
        <v>736</v>
      </c>
      <c r="N54" s="130">
        <f t="shared" si="1"/>
        <v>0.22259136212624586</v>
      </c>
    </row>
    <row r="55" spans="1:14" x14ac:dyDescent="0.25">
      <c r="A55" s="117" t="s">
        <v>39</v>
      </c>
      <c r="B55" s="118" t="s">
        <v>48</v>
      </c>
      <c r="C55" s="116" t="s">
        <v>93</v>
      </c>
      <c r="D55" s="114">
        <v>99</v>
      </c>
      <c r="E55" s="115">
        <v>97</v>
      </c>
      <c r="F55" s="115">
        <v>422</v>
      </c>
      <c r="G55" s="115">
        <v>859</v>
      </c>
      <c r="H55" s="115">
        <v>860</v>
      </c>
      <c r="I55" s="115">
        <v>978</v>
      </c>
      <c r="J55" s="115">
        <v>1688</v>
      </c>
      <c r="K55" s="115">
        <v>480</v>
      </c>
      <c r="L55" s="115">
        <v>389</v>
      </c>
      <c r="M55" s="115">
        <v>350</v>
      </c>
      <c r="N55" s="130">
        <f t="shared" si="1"/>
        <v>-0.10025706940874035</v>
      </c>
    </row>
    <row r="56" spans="1:14" x14ac:dyDescent="0.25">
      <c r="A56" s="117" t="s">
        <v>39</v>
      </c>
      <c r="B56" s="118" t="s">
        <v>48</v>
      </c>
      <c r="C56" s="116" t="s">
        <v>56</v>
      </c>
      <c r="D56" s="114">
        <v>4160</v>
      </c>
      <c r="E56" s="115">
        <v>3771</v>
      </c>
      <c r="F56" s="115">
        <v>3612</v>
      </c>
      <c r="G56" s="115">
        <v>2843</v>
      </c>
      <c r="H56" s="115">
        <v>2604</v>
      </c>
      <c r="I56" s="115">
        <v>1757</v>
      </c>
      <c r="J56" s="115">
        <v>1629</v>
      </c>
      <c r="K56" s="115">
        <v>2531</v>
      </c>
      <c r="L56" s="115">
        <v>3230</v>
      </c>
      <c r="M56" s="115">
        <v>3114</v>
      </c>
      <c r="N56" s="130">
        <f t="shared" si="1"/>
        <v>-3.59133126934984E-2</v>
      </c>
    </row>
    <row r="57" spans="1:14" x14ac:dyDescent="0.25">
      <c r="A57" s="119" t="s">
        <v>39</v>
      </c>
      <c r="B57" s="120" t="s">
        <v>48</v>
      </c>
      <c r="C57" s="126" t="s">
        <v>58</v>
      </c>
      <c r="D57" s="127">
        <v>5734</v>
      </c>
      <c r="E57" s="128">
        <v>5293</v>
      </c>
      <c r="F57" s="128">
        <v>6001</v>
      </c>
      <c r="G57" s="128">
        <v>5341</v>
      </c>
      <c r="H57" s="128">
        <v>5162</v>
      </c>
      <c r="I57" s="128">
        <v>3910</v>
      </c>
      <c r="J57" s="128">
        <v>4090</v>
      </c>
      <c r="K57" s="128">
        <v>4793</v>
      </c>
      <c r="L57" s="128">
        <v>5738</v>
      </c>
      <c r="M57" s="128">
        <v>5826</v>
      </c>
      <c r="N57" s="131">
        <f t="shared" si="1"/>
        <v>1.5336354130359053E-2</v>
      </c>
    </row>
    <row r="58" spans="1:14" x14ac:dyDescent="0.25">
      <c r="A58" s="121" t="s">
        <v>39</v>
      </c>
      <c r="B58" s="122" t="s">
        <v>49</v>
      </c>
      <c r="C58" s="123" t="s">
        <v>91</v>
      </c>
      <c r="D58" s="124">
        <v>585</v>
      </c>
      <c r="E58" s="125">
        <v>541</v>
      </c>
      <c r="F58" s="125">
        <v>543</v>
      </c>
      <c r="G58" s="125">
        <v>531</v>
      </c>
      <c r="H58" s="125">
        <v>496</v>
      </c>
      <c r="I58" s="125">
        <v>422</v>
      </c>
      <c r="J58" s="125">
        <v>409</v>
      </c>
      <c r="K58" s="125">
        <v>439</v>
      </c>
      <c r="L58" s="125">
        <v>555</v>
      </c>
      <c r="M58" s="125">
        <v>564</v>
      </c>
      <c r="N58" s="129">
        <f t="shared" si="1"/>
        <v>1.6216216216216273E-2</v>
      </c>
    </row>
    <row r="59" spans="1:14" x14ac:dyDescent="0.25">
      <c r="A59" s="117" t="s">
        <v>39</v>
      </c>
      <c r="B59" s="118" t="s">
        <v>49</v>
      </c>
      <c r="C59" s="116" t="s">
        <v>54</v>
      </c>
      <c r="D59" s="114">
        <v>207</v>
      </c>
      <c r="E59" s="115">
        <v>230</v>
      </c>
      <c r="F59" s="115">
        <v>253</v>
      </c>
      <c r="G59" s="115">
        <v>185</v>
      </c>
      <c r="H59" s="115">
        <v>241</v>
      </c>
      <c r="I59" s="115">
        <v>223</v>
      </c>
      <c r="J59" s="115">
        <v>222</v>
      </c>
      <c r="K59" s="115">
        <v>333</v>
      </c>
      <c r="L59" s="115">
        <v>393</v>
      </c>
      <c r="M59" s="115">
        <v>306</v>
      </c>
      <c r="N59" s="130">
        <f t="shared" si="1"/>
        <v>-0.22137404580152675</v>
      </c>
    </row>
    <row r="60" spans="1:14" x14ac:dyDescent="0.25">
      <c r="A60" s="117" t="s">
        <v>39</v>
      </c>
      <c r="B60" s="118" t="s">
        <v>49</v>
      </c>
      <c r="C60" s="116" t="s">
        <v>92</v>
      </c>
      <c r="D60" s="114">
        <v>261</v>
      </c>
      <c r="E60" s="115">
        <v>285</v>
      </c>
      <c r="F60" s="115">
        <v>312</v>
      </c>
      <c r="G60" s="115">
        <v>347</v>
      </c>
      <c r="H60" s="115">
        <v>336</v>
      </c>
      <c r="I60" s="115">
        <v>302</v>
      </c>
      <c r="J60" s="115">
        <v>269</v>
      </c>
      <c r="K60" s="115">
        <v>388</v>
      </c>
      <c r="L60" s="115">
        <v>412</v>
      </c>
      <c r="M60" s="115">
        <v>364</v>
      </c>
      <c r="N60" s="130">
        <f t="shared" si="1"/>
        <v>-0.11650485436893199</v>
      </c>
    </row>
    <row r="61" spans="1:14" x14ac:dyDescent="0.25">
      <c r="A61" s="117" t="s">
        <v>39</v>
      </c>
      <c r="B61" s="118" t="s">
        <v>49</v>
      </c>
      <c r="C61" s="116" t="s">
        <v>93</v>
      </c>
      <c r="D61" s="114">
        <v>475</v>
      </c>
      <c r="E61" s="115">
        <v>330</v>
      </c>
      <c r="F61" s="115">
        <v>437</v>
      </c>
      <c r="G61" s="115">
        <v>1559</v>
      </c>
      <c r="H61" s="115">
        <v>1403</v>
      </c>
      <c r="I61" s="115">
        <v>955</v>
      </c>
      <c r="J61" s="115">
        <v>602</v>
      </c>
      <c r="K61" s="115">
        <v>263</v>
      </c>
      <c r="L61" s="115">
        <v>269</v>
      </c>
      <c r="M61" s="115">
        <v>292</v>
      </c>
      <c r="N61" s="130">
        <f t="shared" si="1"/>
        <v>8.5501858736059422E-2</v>
      </c>
    </row>
    <row r="62" spans="1:14" x14ac:dyDescent="0.25">
      <c r="A62" s="117" t="s">
        <v>39</v>
      </c>
      <c r="B62" s="118" t="s">
        <v>49</v>
      </c>
      <c r="C62" s="116" t="s">
        <v>56</v>
      </c>
      <c r="D62" s="114">
        <v>6056</v>
      </c>
      <c r="E62" s="115">
        <v>5707</v>
      </c>
      <c r="F62" s="115">
        <v>4894</v>
      </c>
      <c r="G62" s="115">
        <v>4454</v>
      </c>
      <c r="H62" s="115">
        <v>4878</v>
      </c>
      <c r="I62" s="115">
        <v>4311</v>
      </c>
      <c r="J62" s="115">
        <v>5137</v>
      </c>
      <c r="K62" s="115">
        <v>5129</v>
      </c>
      <c r="L62" s="115">
        <v>4978</v>
      </c>
      <c r="M62" s="115">
        <v>4556</v>
      </c>
      <c r="N62" s="130">
        <f t="shared" si="1"/>
        <v>-8.4773001205303289E-2</v>
      </c>
    </row>
    <row r="63" spans="1:14" x14ac:dyDescent="0.25">
      <c r="A63" s="119" t="s">
        <v>39</v>
      </c>
      <c r="B63" s="120" t="s">
        <v>49</v>
      </c>
      <c r="C63" s="126" t="s">
        <v>58</v>
      </c>
      <c r="D63" s="127">
        <v>7584</v>
      </c>
      <c r="E63" s="128">
        <v>7093</v>
      </c>
      <c r="F63" s="128">
        <v>6439</v>
      </c>
      <c r="G63" s="128">
        <v>7076</v>
      </c>
      <c r="H63" s="128">
        <v>7354</v>
      </c>
      <c r="I63" s="128">
        <v>6213</v>
      </c>
      <c r="J63" s="128">
        <v>6639</v>
      </c>
      <c r="K63" s="128">
        <v>6552</v>
      </c>
      <c r="L63" s="128">
        <v>6607</v>
      </c>
      <c r="M63" s="128">
        <v>6082</v>
      </c>
      <c r="N63" s="131">
        <f t="shared" si="1"/>
        <v>-7.9461177538973859E-2</v>
      </c>
    </row>
    <row r="64" spans="1:14" x14ac:dyDescent="0.25">
      <c r="A64" s="121" t="s">
        <v>39</v>
      </c>
      <c r="B64" s="122" t="s">
        <v>50</v>
      </c>
      <c r="C64" s="123" t="s">
        <v>91</v>
      </c>
      <c r="D64" s="124">
        <v>5591</v>
      </c>
      <c r="E64" s="125">
        <v>4928</v>
      </c>
      <c r="F64" s="125">
        <v>4886</v>
      </c>
      <c r="G64" s="125">
        <v>4436</v>
      </c>
      <c r="H64" s="125">
        <v>4326</v>
      </c>
      <c r="I64" s="125">
        <v>3839</v>
      </c>
      <c r="J64" s="125">
        <v>3103</v>
      </c>
      <c r="K64" s="125">
        <v>3591</v>
      </c>
      <c r="L64" s="125">
        <v>3654</v>
      </c>
      <c r="M64" s="125">
        <v>3953</v>
      </c>
      <c r="N64" s="129">
        <f t="shared" si="1"/>
        <v>8.1828133552271476E-2</v>
      </c>
    </row>
    <row r="65" spans="1:14" x14ac:dyDescent="0.25">
      <c r="A65" s="117" t="s">
        <v>39</v>
      </c>
      <c r="B65" s="118" t="s">
        <v>50</v>
      </c>
      <c r="C65" s="116" t="s">
        <v>54</v>
      </c>
      <c r="D65" s="114">
        <v>10627</v>
      </c>
      <c r="E65" s="115">
        <v>10044</v>
      </c>
      <c r="F65" s="115">
        <v>9653</v>
      </c>
      <c r="G65" s="115">
        <v>8457</v>
      </c>
      <c r="H65" s="115">
        <v>8957</v>
      </c>
      <c r="I65" s="115">
        <v>6639</v>
      </c>
      <c r="J65" s="115">
        <v>5880</v>
      </c>
      <c r="K65" s="115">
        <v>6460</v>
      </c>
      <c r="L65" s="115">
        <v>4871</v>
      </c>
      <c r="M65" s="115">
        <v>5200</v>
      </c>
      <c r="N65" s="130">
        <f t="shared" si="1"/>
        <v>6.7542599055635311E-2</v>
      </c>
    </row>
    <row r="66" spans="1:14" x14ac:dyDescent="0.25">
      <c r="A66" s="117" t="s">
        <v>39</v>
      </c>
      <c r="B66" s="118" t="s">
        <v>50</v>
      </c>
      <c r="C66" s="116" t="s">
        <v>92</v>
      </c>
      <c r="D66" s="114">
        <v>5241</v>
      </c>
      <c r="E66" s="115">
        <v>4394</v>
      </c>
      <c r="F66" s="115">
        <v>4456</v>
      </c>
      <c r="G66" s="115">
        <v>3979</v>
      </c>
      <c r="H66" s="115">
        <v>4273</v>
      </c>
      <c r="I66" s="115">
        <v>3240</v>
      </c>
      <c r="J66" s="115">
        <v>3330</v>
      </c>
      <c r="K66" s="115">
        <v>3894</v>
      </c>
      <c r="L66" s="115">
        <v>3375</v>
      </c>
      <c r="M66" s="115">
        <v>3606</v>
      </c>
      <c r="N66" s="130">
        <f t="shared" si="1"/>
        <v>6.844444444444453E-2</v>
      </c>
    </row>
    <row r="67" spans="1:14" x14ac:dyDescent="0.25">
      <c r="A67" s="117" t="s">
        <v>39</v>
      </c>
      <c r="B67" s="118" t="s">
        <v>50</v>
      </c>
      <c r="C67" s="116" t="s">
        <v>93</v>
      </c>
      <c r="D67" s="114">
        <v>4129</v>
      </c>
      <c r="E67" s="115">
        <v>4271</v>
      </c>
      <c r="F67" s="115">
        <v>3906</v>
      </c>
      <c r="G67" s="115">
        <v>6334</v>
      </c>
      <c r="H67" s="115">
        <v>7844</v>
      </c>
      <c r="I67" s="115">
        <v>6751</v>
      </c>
      <c r="J67" s="115">
        <v>7078</v>
      </c>
      <c r="K67" s="115">
        <v>7518</v>
      </c>
      <c r="L67" s="115">
        <v>9260</v>
      </c>
      <c r="M67" s="115">
        <v>8616</v>
      </c>
      <c r="N67" s="130">
        <f t="shared" si="1"/>
        <v>-6.9546436285097157E-2</v>
      </c>
    </row>
    <row r="68" spans="1:14" x14ac:dyDescent="0.25">
      <c r="A68" s="117" t="s">
        <v>39</v>
      </c>
      <c r="B68" s="118" t="s">
        <v>50</v>
      </c>
      <c r="C68" s="116" t="s">
        <v>56</v>
      </c>
      <c r="D68" s="114">
        <v>60284</v>
      </c>
      <c r="E68" s="115">
        <v>49406</v>
      </c>
      <c r="F68" s="115">
        <v>43559</v>
      </c>
      <c r="G68" s="115">
        <v>39500</v>
      </c>
      <c r="H68" s="115">
        <v>37043</v>
      </c>
      <c r="I68" s="115">
        <v>30598</v>
      </c>
      <c r="J68" s="115">
        <v>33603</v>
      </c>
      <c r="K68" s="115">
        <v>37450</v>
      </c>
      <c r="L68" s="115">
        <v>38039</v>
      </c>
      <c r="M68" s="115">
        <v>36923</v>
      </c>
      <c r="N68" s="130">
        <f t="shared" si="1"/>
        <v>-2.9338310681143009E-2</v>
      </c>
    </row>
    <row r="69" spans="1:14" x14ac:dyDescent="0.25">
      <c r="A69" s="119" t="s">
        <v>39</v>
      </c>
      <c r="B69" s="120" t="s">
        <v>50</v>
      </c>
      <c r="C69" s="126" t="s">
        <v>58</v>
      </c>
      <c r="D69" s="127">
        <f>SUM(D64:D68)</f>
        <v>85872</v>
      </c>
      <c r="E69" s="128">
        <f t="shared" ref="E69:M69" si="2">SUM(E64:E68)</f>
        <v>73043</v>
      </c>
      <c r="F69" s="128">
        <f t="shared" si="2"/>
        <v>66460</v>
      </c>
      <c r="G69" s="128">
        <f t="shared" si="2"/>
        <v>62706</v>
      </c>
      <c r="H69" s="128">
        <f t="shared" si="2"/>
        <v>62443</v>
      </c>
      <c r="I69" s="128">
        <f t="shared" si="2"/>
        <v>51067</v>
      </c>
      <c r="J69" s="128">
        <f t="shared" si="2"/>
        <v>52994</v>
      </c>
      <c r="K69" s="128">
        <f t="shared" si="2"/>
        <v>58913</v>
      </c>
      <c r="L69" s="128">
        <f t="shared" si="2"/>
        <v>59199</v>
      </c>
      <c r="M69" s="128">
        <f t="shared" si="2"/>
        <v>58298</v>
      </c>
      <c r="N69" s="131">
        <f t="shared" ref="N69" si="3">M69/L69-1</f>
        <v>-1.5219851686683938E-2</v>
      </c>
    </row>
  </sheetData>
  <phoneticPr fontId="14"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26e84011-c2fe-4213-95e4-84250e855ae8" xsi:nil="true"/>
    <TaxCatchAll xmlns="d20dc752-e45b-4d1b-85e2-ad89d550b4ce" xsi:nil="true"/>
    <DataRequests xmlns="26e84011-c2fe-4213-95e4-84250e855ae8" xsi:nil="true"/>
    <IndexID xmlns="26e84011-c2fe-4213-95e4-84250e855ae8" xsi:nil="true"/>
    <EditItem xmlns="26e84011-c2fe-4213-95e4-84250e855ae8">
      <Url xsi:nil="true"/>
      <Description xsi:nil="true"/>
    </EditItem>
    <Preview xmlns="26e84011-c2fe-4213-95e4-84250e855ae8" xsi:nil="true"/>
    <lcf76f155ced4ddcb4097134ff3c332f xmlns="26e84011-c2fe-4213-95e4-84250e855ae8">
      <Terms xmlns="http://schemas.microsoft.com/office/infopath/2007/PartnerControls"/>
    </lcf76f155ced4ddcb4097134ff3c332f>
    <RequestSource xmlns="26e84011-c2fe-4213-95e4-84250e855ae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77396513BA1FD4CA14D6AB97EB90AC2" ma:contentTypeVersion="41" ma:contentTypeDescription="Create a new document." ma:contentTypeScope="" ma:versionID="31be37df10def5302e496ecb088202fa">
  <xsd:schema xmlns:xsd="http://www.w3.org/2001/XMLSchema" xmlns:xs="http://www.w3.org/2001/XMLSchema" xmlns:p="http://schemas.microsoft.com/office/2006/metadata/properties" xmlns:ns2="26e84011-c2fe-4213-95e4-84250e855ae8" xmlns:ns3="d20dc752-e45b-4d1b-85e2-ad89d550b4ce" targetNamespace="http://schemas.microsoft.com/office/2006/metadata/properties" ma:root="true" ma:fieldsID="9423801590183cbf9f22cb6f7daa6515" ns2:_="" ns3:_="">
    <xsd:import namespace="26e84011-c2fe-4213-95e4-84250e855ae8"/>
    <xsd:import namespace="d20dc752-e45b-4d1b-85e2-ad89d550b4ce"/>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84011-c2fe-4213-95e4-84250e855ae8" elementFormDefault="qualified">
    <xsd:import namespace="http://schemas.microsoft.com/office/2006/documentManagement/types"/>
    <xsd:import namespace="http://schemas.microsoft.com/office/infopath/2007/PartnerControls"/>
    <xsd:element name="TypeofContent_x0028_Local_x0029_" ma:index="4" nillable="true" ma:displayName="Type of Content(Local)"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5" nillable="true" ma:displayName="Data Requests" ma:internalName="DataRequests" ma:readOnly="false">
      <xsd:complexType>
        <xsd:complexContent>
          <xsd:extension base="dms:MultiChoice">
            <xsd:sequence>
              <xsd:element name="Value" maxOccurs="unbounded" minOccurs="0" nillable="true">
                <xsd:simpleType>
                  <xsd:restriction base="dms:Choice">
                    <xsd:enumeration value="Internal"/>
                    <xsd:enumeration value="External"/>
                  </xsd:restriction>
                </xsd:simpleType>
              </xsd:element>
            </xsd:sequence>
          </xsd:extension>
        </xsd:complexContent>
      </xsd:complexType>
    </xsd:element>
    <xsd:element name="RequestSource" ma:index="6" nillable="true" ma:displayName="Request Source" ma:format="Dropdown" ma:internalName="RequestSource" ma:readOnly="false">
      <xsd:simpleType>
        <xsd:restriction base="dms:Choice">
          <xsd:enumeration value="Internal"/>
          <xsd:enumeration value="External"/>
        </xsd:restriction>
      </xsd:simpleType>
    </xsd:element>
    <xsd:element name="EditItem" ma:index="7"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8" nillable="true" ma:displayName="Preview" ma:internalName="Preview" ma:readOnly="false">
      <xsd:simpleType>
        <xsd:restriction base="dms:Unknow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95b7e4bc-7c04-4239-a3c8-056ff7db7bf8"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IndexID" ma:index="19" nillable="true" ma:displayName="IndexID" ma:internalName="IndexID" ma:readOnly="false" ma:percentage="FALSE">
      <xsd:simpleType>
        <xsd:restriction base="dms:Number"/>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0dc752-e45b-4d1b-85e2-ad89d550b4c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400f4-19d0-4ef7-b506-55797531aa1a}" ma:internalName="TaxCatchAll" ma:showField="CatchAllData" ma:web="d20dc752-e45b-4d1b-85e2-ad89d550b4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2CFA76-B9FC-4BF5-B0E5-8E0E0B8E4B92}">
  <ds:schemaRefs>
    <ds:schemaRef ds:uri="http://schemas.microsoft.com/office/2006/documentManagement/types"/>
    <ds:schemaRef ds:uri="http://purl.org/dc/terms/"/>
    <ds:schemaRef ds:uri="http://schemas.microsoft.com/office/2006/metadata/properties"/>
    <ds:schemaRef ds:uri="26e84011-c2fe-4213-95e4-84250e855ae8"/>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 ds:uri="d20dc752-e45b-4d1b-85e2-ad89d550b4ce"/>
  </ds:schemaRefs>
</ds:datastoreItem>
</file>

<file path=customXml/itemProps2.xml><?xml version="1.0" encoding="utf-8"?>
<ds:datastoreItem xmlns:ds="http://schemas.openxmlformats.org/officeDocument/2006/customXml" ds:itemID="{8078BB17-DC65-425D-B429-A87AB97EBE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84011-c2fe-4213-95e4-84250e855ae8"/>
    <ds:schemaRef ds:uri="d20dc752-e45b-4d1b-85e2-ad89d550b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6FBFCE-7395-48E0-9004-024910ABBA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Cover</vt:lpstr>
      <vt:lpstr>Notes</vt:lpstr>
      <vt:lpstr>A.1</vt:lpstr>
      <vt:lpstr>A.2</vt:lpstr>
      <vt:lpstr>A.3</vt:lpstr>
      <vt:lpstr>A.4</vt:lpstr>
      <vt:lpstr>A.5</vt:lpstr>
      <vt:lpstr>A.6</vt:lpstr>
      <vt:lpstr>A.7</vt:lpstr>
      <vt:lpstr>A.8</vt:lpstr>
      <vt:lpstr>A.9</vt:lpstr>
      <vt:lpstr>A.10</vt:lpstr>
      <vt:lpstr>A.11</vt:lpstr>
      <vt:lpstr>A.12</vt:lpstr>
      <vt:lpstr>A.13</vt:lpstr>
    </vt:vector>
  </TitlesOfParts>
  <Manager/>
  <Company>MOJ</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Strevens, Chris (YJB)</dc:creator>
  <cp:keywords/>
  <dc:description/>
  <cp:lastModifiedBy>Kennedy, Stephen (YJB)</cp:lastModifiedBy>
  <cp:revision/>
  <dcterms:created xsi:type="dcterms:W3CDTF">2023-12-04T09:49:24Z</dcterms:created>
  <dcterms:modified xsi:type="dcterms:W3CDTF">2026-01-28T15:27:30Z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0x010100777396513BA1FD4CA14D6AB97EB90AC2</vt:lpwstr>
  </property>
  <property fmtid="{D5CDD505-2E9C-101B-9397-08002B2CF9AE}" pid="3" name="MediaServiceImageTags">
    <vt:lpwstr/>
  </property>
  <property fmtid="{D5CDD505-2E9C-101B-9397-08002B2CF9AE}" pid="4" name="_ExtendedDescription">
    <vt:lpwstr/>
  </property>
</Properties>
</file>